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'2012'!$A$1:$K$144</definedName>
  </definedNames>
  <calcPr fullCalcOnLoad="1"/>
</workbook>
</file>

<file path=xl/sharedStrings.xml><?xml version="1.0" encoding="utf-8"?>
<sst xmlns="http://schemas.openxmlformats.org/spreadsheetml/2006/main" count="761" uniqueCount="272">
  <si>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</si>
  <si>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</si>
  <si>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</si>
  <si>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</si>
  <si>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</si>
  <si>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</si>
  <si>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</si>
  <si>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</si>
  <si>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</si>
  <si>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</si>
  <si>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</si>
  <si>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</si>
  <si>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</si>
  <si>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</si>
  <si>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</si>
  <si>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</si>
  <si>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</si>
  <si>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</si>
  <si>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</si>
  <si>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</si>
  <si>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</si>
  <si>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</si>
  <si>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</si>
  <si>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</si>
  <si>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</si>
  <si>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</si>
  <si>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</si>
  <si>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</si>
  <si>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</si>
  <si>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</si>
  <si>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</si>
  <si>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</si>
  <si>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</si>
  <si>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</si>
  <si>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</si>
  <si>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</si>
  <si>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</si>
  <si>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</si>
  <si>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</si>
  <si>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</si>
  <si>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</si>
  <si>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</si>
  <si>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</si>
  <si>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</si>
  <si>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</si>
  <si>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</si>
  <si>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</si>
  <si>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</si>
  <si>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</si>
  <si>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</si>
  <si>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</si>
  <si>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</si>
  <si>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</si>
  <si>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</si>
  <si>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</si>
  <si>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</si>
  <si>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</si>
  <si>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</si>
  <si>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</si>
  <si>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</si>
  <si>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</si>
  <si>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</si>
  <si>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</si>
  <si>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</si>
  <si>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</si>
  <si>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</si>
  <si>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</si>
  <si>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</si>
  <si>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</si>
  <si>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</si>
  <si>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</si>
  <si>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</si>
  <si>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</si>
  <si>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</si>
  <si>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</si>
  <si>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</si>
  <si>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</si>
  <si>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</si>
  <si>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</si>
  <si>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</si>
  <si>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</si>
  <si>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</si>
  <si>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</si>
  <si>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</si>
  <si>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</si>
  <si>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</si>
  <si>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</si>
  <si>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</si>
  <si>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</si>
  <si>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</si>
  <si>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</si>
  <si>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</si>
  <si>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</si>
  <si>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</si>
  <si>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</si>
  <si>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</si>
  <si>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</si>
  <si>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</si>
  <si>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</si>
  <si>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</si>
  <si>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</si>
  <si>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</si>
  <si>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</si>
  <si>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</si>
  <si>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</si>
  <si>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</si>
  <si>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</si>
  <si>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</si>
  <si>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</si>
  <si>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</si>
  <si>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</si>
  <si>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</si>
  <si>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</si>
  <si>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</si>
  <si>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</si>
  <si>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</si>
  <si>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</si>
  <si>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</si>
  <si>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</si>
  <si>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</si>
  <si>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</si>
  <si>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</si>
  <si>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</si>
  <si>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</si>
  <si>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</si>
  <si>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</si>
  <si>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</si>
  <si>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</si>
  <si>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</si>
  <si>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</si>
  <si>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</si>
  <si>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</si>
  <si>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</si>
  <si>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</si>
  <si>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</si>
  <si>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</si>
  <si>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</si>
  <si>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</si>
  <si>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</si>
  <si>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</si>
  <si>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</si>
  <si>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</si>
  <si>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</si>
  <si>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</si>
  <si>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</si>
  <si>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</si>
  <si>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</si>
  <si>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</si>
  <si>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 том числе: субвенции на осуществление   первичного воинского учета на территориях, где отсутствуют военные комиссариаты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</si>
  <si>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</si>
  <si>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</si>
  <si>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</si>
  <si>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</si>
  <si>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</si>
  <si>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</si>
  <si>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1.8.2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</si>
  <si>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</si>
  <si>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</si>
  <si>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</si>
  <si>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</si>
  <si>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</si>
  <si>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</si>
  <si>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</si>
  <si>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</si>
  <si>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</si>
  <si>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</si>
  <si>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</si>
  <si>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</si>
  <si>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</si>
  <si>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</si>
  <si>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</si>
  <si>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</si>
  <si>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</si>
  <si>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</si>
  <si>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</si>
  <si>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</si>
  <si>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</si>
  <si>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</si>
  <si>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</si>
  <si>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</si>
  <si>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</si>
  <si>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</si>
  <si>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</si>
  <si>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</si>
  <si>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</si>
  <si>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</si>
  <si>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</si>
  <si>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</si>
  <si>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</si>
  <si>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</si>
  <si>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</si>
  <si>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</si>
  <si>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</si>
  <si>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</si>
  <si>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</si>
  <si>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</si>
  <si>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</si>
  <si>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</si>
  <si>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</si>
  <si>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</si>
  <si>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</si>
  <si>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</si>
  <si>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</si>
  <si>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</si>
  <si>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</si>
  <si>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</si>
  <si>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</si>
  <si>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</si>
  <si>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</si>
  <si>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</si>
  <si>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</si>
  <si>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</si>
  <si>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</si>
  <si>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</si>
  <si>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</si>
  <si>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</si>
  <si>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</si>
  <si>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</si>
  <si>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</si>
  <si>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</si>
  <si>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</si>
  <si>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</si>
  <si>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</si>
  <si>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</si>
  <si>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</si>
  <si>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</si>
  <si>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</si>
  <si>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</si>
  <si>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</si>
  <si>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</si>
  <si>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</si>
  <si>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</si>
  <si>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</si>
  <si>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</si>
  <si>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</si>
  <si>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</si>
  <si>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</si>
  <si>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</si>
  <si>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</si>
  <si>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</si>
  <si>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</si>
  <si>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</si>
  <si>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</si>
  <si>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</si>
  <si>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</si>
  <si>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</si>
  <si>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</si>
  <si>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</si>
  <si>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3400301</t>
  </si>
  <si>
    <t>Реализация муниципальных программ повышения эффективности бюджетных расходов в том числе:</t>
  </si>
  <si>
    <t>5202402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</si>
  <si>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</si>
  <si>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Бюджетные инвестиции в объекты муниципальной собственности казенным учреждениям</t>
  </si>
  <si>
    <t>5230000</t>
  </si>
  <si>
    <t>240</t>
  </si>
  <si>
    <t>Субсидии на выполнение муниципального задания по долгосрочной целевой программе "Программа сохранения и развития культуры ,искусства и народного творчества в муниципальном образовании поселок Ставрово на 2013-2016 годы"</t>
  </si>
  <si>
    <t>612</t>
  </si>
  <si>
    <t>Профинансировано за 2013</t>
  </si>
  <si>
    <t xml:space="preserve"> Кассовый расход за 2013</t>
  </si>
  <si>
    <t>Процент исполнения бюджета на 01.01.2014</t>
  </si>
  <si>
    <t>Субсидии на выполнение муниципального задания по долгосрочной целевой программе "Приведение в нормативное состяние улично-дорожной сети и объектов благоустройтсва поселка Ставрово на 2009-2013 годы"</t>
  </si>
  <si>
    <t>Субсидии юридическим лицам (кроме муниципальных учреждений ) и физическим лицам-производителям товаров, работ, услуг (прочие работы)</t>
  </si>
  <si>
    <t>Субсидии юридическим лицам (кроме муниципальных учреждений ) и физическим лицам-производителям товаров, работ, услуг (содержание автомобильных дорог)</t>
  </si>
  <si>
    <t>Иные бюджетные ассигнования</t>
  </si>
  <si>
    <t>800</t>
  </si>
  <si>
    <t>Иные выплаты персоналу , за исключением фонда оплате труда</t>
  </si>
  <si>
    <t>Уплата прочих налогов , сборов и иных платежей</t>
  </si>
  <si>
    <t>852</t>
  </si>
  <si>
    <t>Приложение № 4</t>
  </si>
  <si>
    <t>по функциональной структуре расходов бюджета  за 2013год</t>
  </si>
  <si>
    <t>к  решению Совета народных депутатов</t>
  </si>
  <si>
    <t>от 26.06.2014г.№7/52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</si>
</sst>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2" fontId="12" fillId="0" borderId="5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5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shrinkToFit="1"/>
    </xf>
    <xf numFmtId="49" fontId="12" fillId="0" borderId="5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70" t="s">
        <v>4</v>
      </c>
      <c r="C6" s="170"/>
      <c r="D6" s="170"/>
      <c r="E6" s="170"/>
      <c r="F6" s="170"/>
      <c r="G6" s="170"/>
      <c r="H6" s="170"/>
      <c r="I6" s="17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tabSelected="1" view="pageBreakPreview" zoomScale="75" zoomScaleNormal="75" zoomScaleSheetLayoutView="75" workbookViewId="0" topLeftCell="A13">
      <pane ySplit="765" topLeftCell="BM1" activePane="bottomLeft" state="split"/>
      <selection pane="topLeft" activeCell="E13" sqref="E1:F16384"/>
      <selection pane="bottomLeft" activeCell="D17" sqref="D17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11.375" style="0" customWidth="1"/>
    <col min="5" max="5" width="11.25390625" style="0" hidden="1" customWidth="1"/>
    <col min="6" max="6" width="9.875" style="0" hidden="1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65" t="s">
        <v>268</v>
      </c>
      <c r="K1" s="165"/>
    </row>
    <row r="2" spans="1:11" s="3" customFormat="1" ht="12.75" customHeight="1">
      <c r="A2" s="39"/>
      <c r="B2" s="41"/>
      <c r="C2" s="174" t="s">
        <v>270</v>
      </c>
      <c r="D2" s="174"/>
      <c r="E2" s="174"/>
      <c r="F2" s="174"/>
      <c r="G2" s="174"/>
      <c r="H2" s="174"/>
      <c r="I2" s="174"/>
      <c r="J2" s="174"/>
      <c r="K2" s="174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36" t="s">
        <v>271</v>
      </c>
      <c r="K3" s="36"/>
    </row>
    <row r="4" spans="1:11" s="3" customFormat="1" ht="15.75">
      <c r="A4" s="39"/>
      <c r="B4" s="171" t="s">
        <v>183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1:12" s="3" customFormat="1" ht="18.75" customHeight="1">
      <c r="A5" s="39"/>
      <c r="B5" s="171" t="s">
        <v>269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89" t="s">
        <v>42</v>
      </c>
      <c r="B7" s="192" t="s">
        <v>10</v>
      </c>
      <c r="C7" s="175" t="s">
        <v>179</v>
      </c>
      <c r="D7" s="195" t="s">
        <v>180</v>
      </c>
      <c r="E7" s="180" t="s">
        <v>181</v>
      </c>
      <c r="F7" s="183" t="s">
        <v>182</v>
      </c>
      <c r="G7" s="178" t="s">
        <v>43</v>
      </c>
      <c r="H7" s="175" t="s">
        <v>227</v>
      </c>
      <c r="I7" s="186" t="s">
        <v>257</v>
      </c>
      <c r="J7" s="186" t="s">
        <v>258</v>
      </c>
      <c r="K7" s="175" t="s">
        <v>259</v>
      </c>
    </row>
    <row r="8" spans="1:11" s="3" customFormat="1" ht="13.5" customHeight="1">
      <c r="A8" s="190"/>
      <c r="B8" s="193"/>
      <c r="C8" s="176"/>
      <c r="D8" s="196"/>
      <c r="E8" s="181"/>
      <c r="F8" s="184"/>
      <c r="G8" s="179"/>
      <c r="H8" s="176"/>
      <c r="I8" s="187"/>
      <c r="J8" s="187"/>
      <c r="K8" s="176"/>
    </row>
    <row r="9" spans="1:11" s="3" customFormat="1" ht="64.5" customHeight="1">
      <c r="A9" s="191"/>
      <c r="B9" s="194"/>
      <c r="C9" s="177"/>
      <c r="D9" s="197"/>
      <c r="E9" s="182"/>
      <c r="F9" s="185"/>
      <c r="G9" s="179"/>
      <c r="H9" s="177"/>
      <c r="I9" s="188"/>
      <c r="J9" s="188"/>
      <c r="K9" s="177"/>
    </row>
    <row r="10" spans="1:11" s="3" customFormat="1" ht="18" customHeight="1">
      <c r="A10" s="62" t="s">
        <v>15</v>
      </c>
      <c r="B10" s="75">
        <v>2</v>
      </c>
      <c r="C10" s="63" t="s">
        <v>14</v>
      </c>
      <c r="D10" s="64" t="s">
        <v>40</v>
      </c>
      <c r="E10" s="63" t="s">
        <v>16</v>
      </c>
      <c r="F10" s="63" t="s">
        <v>41</v>
      </c>
      <c r="G10" s="65">
        <v>7</v>
      </c>
      <c r="H10" s="63" t="s">
        <v>184</v>
      </c>
      <c r="I10" s="65">
        <v>8</v>
      </c>
      <c r="J10" s="65">
        <v>9</v>
      </c>
      <c r="K10" s="63" t="s">
        <v>185</v>
      </c>
    </row>
    <row r="11" spans="1:11" s="3" customFormat="1" ht="16.5" customHeight="1">
      <c r="A11" s="66" t="s">
        <v>15</v>
      </c>
      <c r="B11" s="76" t="s">
        <v>94</v>
      </c>
      <c r="C11" s="45" t="s">
        <v>143</v>
      </c>
      <c r="D11" s="46" t="s">
        <v>95</v>
      </c>
      <c r="E11" s="45" t="s">
        <v>23</v>
      </c>
      <c r="F11" s="45" t="s">
        <v>9</v>
      </c>
      <c r="G11" s="47"/>
      <c r="H11" s="115">
        <f>H12+H32+H45+H55+H76+H110+H114+H130+H135+H140</f>
        <v>121119.19750000001</v>
      </c>
      <c r="I11" s="115">
        <f>I12+I32+I45+I55+I76+I110+I114+I130+I135+I140</f>
        <v>89662.35794</v>
      </c>
      <c r="J11" s="115">
        <f>J12+J32+J45+J55+J76+J110+J114+J130+J135+J140</f>
        <v>89662.35794</v>
      </c>
      <c r="K11" s="111">
        <f aca="true" t="shared" si="0" ref="K11:K19">J11*100/H11</f>
        <v>74.02819684303142</v>
      </c>
    </row>
    <row r="12" spans="1:11" s="3" customFormat="1" ht="15.75">
      <c r="A12" s="67" t="s">
        <v>21</v>
      </c>
      <c r="B12" s="77" t="s">
        <v>22</v>
      </c>
      <c r="C12" s="60" t="s">
        <v>9</v>
      </c>
      <c r="D12" s="61" t="s">
        <v>8</v>
      </c>
      <c r="E12" s="60" t="s">
        <v>23</v>
      </c>
      <c r="F12" s="161" t="s">
        <v>9</v>
      </c>
      <c r="G12" s="60" t="s">
        <v>9</v>
      </c>
      <c r="H12" s="106">
        <f>H13+H15+H19+H27</f>
        <v>18379.854160000003</v>
      </c>
      <c r="I12" s="98">
        <f>I13+I15+I19+I27</f>
        <v>18261.06848</v>
      </c>
      <c r="J12" s="98">
        <f>J13+J15+J19+J27</f>
        <v>18261.06848</v>
      </c>
      <c r="K12" s="111">
        <f t="shared" si="0"/>
        <v>99.35371804930578</v>
      </c>
    </row>
    <row r="13" spans="1:11" s="3" customFormat="1" ht="24" customHeight="1">
      <c r="A13" s="68" t="s">
        <v>96</v>
      </c>
      <c r="B13" s="78" t="s">
        <v>124</v>
      </c>
      <c r="C13" s="52" t="s">
        <v>143</v>
      </c>
      <c r="D13" s="54" t="s">
        <v>92</v>
      </c>
      <c r="E13" s="52" t="s">
        <v>93</v>
      </c>
      <c r="F13" s="157" t="s">
        <v>9</v>
      </c>
      <c r="G13" s="52"/>
      <c r="H13" s="113">
        <f>H14</f>
        <v>695.58048</v>
      </c>
      <c r="I13" s="113">
        <f>I14</f>
        <v>680.25752</v>
      </c>
      <c r="J13" s="113">
        <f>J14</f>
        <v>680.25752</v>
      </c>
      <c r="K13" s="107">
        <f t="shared" si="0"/>
        <v>97.79709746886513</v>
      </c>
    </row>
    <row r="14" spans="1:11" s="3" customFormat="1" ht="15.75">
      <c r="A14" s="68"/>
      <c r="B14" s="79" t="s">
        <v>120</v>
      </c>
      <c r="C14" s="39" t="s">
        <v>143</v>
      </c>
      <c r="D14" s="168" t="s">
        <v>92</v>
      </c>
      <c r="E14" s="39" t="s">
        <v>93</v>
      </c>
      <c r="F14" s="137" t="s">
        <v>187</v>
      </c>
      <c r="G14" s="39"/>
      <c r="H14" s="112">
        <v>695.58048</v>
      </c>
      <c r="I14" s="96">
        <v>680.25752</v>
      </c>
      <c r="J14" s="96">
        <v>680.25752</v>
      </c>
      <c r="K14" s="107">
        <f t="shared" si="0"/>
        <v>97.79709746886513</v>
      </c>
    </row>
    <row r="15" spans="1:11" s="3" customFormat="1" ht="15.75">
      <c r="A15" s="68" t="s">
        <v>97</v>
      </c>
      <c r="B15" s="80" t="s">
        <v>126</v>
      </c>
      <c r="C15" s="52" t="s">
        <v>143</v>
      </c>
      <c r="D15" s="169" t="s">
        <v>24</v>
      </c>
      <c r="E15" s="52" t="s">
        <v>66</v>
      </c>
      <c r="F15" s="158" t="s">
        <v>9</v>
      </c>
      <c r="G15" s="52" t="s">
        <v>9</v>
      </c>
      <c r="H15" s="113">
        <f>H16+H17+H18</f>
        <v>608.8852599999999</v>
      </c>
      <c r="I15" s="113">
        <f>I16+I17+I18</f>
        <v>596.87313</v>
      </c>
      <c r="J15" s="113">
        <f>J16+J17+J18</f>
        <v>596.87313</v>
      </c>
      <c r="K15" s="109">
        <f t="shared" si="0"/>
        <v>98.0271931693666</v>
      </c>
    </row>
    <row r="16" spans="1:11" s="3" customFormat="1" ht="31.5">
      <c r="A16" s="66"/>
      <c r="B16" s="79" t="s">
        <v>67</v>
      </c>
      <c r="C16" s="39" t="s">
        <v>143</v>
      </c>
      <c r="D16" s="168" t="s">
        <v>24</v>
      </c>
      <c r="E16" s="39" t="s">
        <v>68</v>
      </c>
      <c r="F16" s="137" t="s">
        <v>187</v>
      </c>
      <c r="G16" s="39" t="s">
        <v>9</v>
      </c>
      <c r="H16" s="112">
        <v>556.46336</v>
      </c>
      <c r="I16" s="96">
        <v>545.40504</v>
      </c>
      <c r="J16" s="96">
        <v>545.40504</v>
      </c>
      <c r="K16" s="147">
        <f t="shared" si="0"/>
        <v>98.0127496624396</v>
      </c>
    </row>
    <row r="17" spans="1:11" s="3" customFormat="1" ht="15.75">
      <c r="A17" s="66"/>
      <c r="B17" s="81" t="s">
        <v>47</v>
      </c>
      <c r="C17" s="53" t="s">
        <v>143</v>
      </c>
      <c r="D17" s="159" t="s">
        <v>24</v>
      </c>
      <c r="E17" s="53" t="s">
        <v>70</v>
      </c>
      <c r="F17" s="159" t="s">
        <v>187</v>
      </c>
      <c r="G17" s="53" t="s">
        <v>9</v>
      </c>
      <c r="H17" s="114">
        <v>49.3715</v>
      </c>
      <c r="I17" s="100">
        <v>48.41769</v>
      </c>
      <c r="J17" s="100">
        <v>48.41769</v>
      </c>
      <c r="K17" s="147">
        <f t="shared" si="0"/>
        <v>98.06809596629635</v>
      </c>
    </row>
    <row r="18" spans="1:11" s="3" customFormat="1" ht="31.5">
      <c r="A18" s="66"/>
      <c r="B18" s="81" t="s">
        <v>194</v>
      </c>
      <c r="C18" s="53" t="s">
        <v>143</v>
      </c>
      <c r="D18" s="159" t="s">
        <v>24</v>
      </c>
      <c r="E18" s="53" t="s">
        <v>70</v>
      </c>
      <c r="F18" s="159" t="s">
        <v>195</v>
      </c>
      <c r="G18" s="53"/>
      <c r="H18" s="114">
        <v>3.0504</v>
      </c>
      <c r="I18" s="100">
        <v>3.0504</v>
      </c>
      <c r="J18" s="100">
        <v>3.0504</v>
      </c>
      <c r="K18" s="147">
        <f t="shared" si="0"/>
        <v>100</v>
      </c>
    </row>
    <row r="19" spans="1:11" s="4" customFormat="1" ht="15.75">
      <c r="A19" s="68" t="s">
        <v>98</v>
      </c>
      <c r="B19" s="78" t="s">
        <v>125</v>
      </c>
      <c r="C19" s="52" t="s">
        <v>143</v>
      </c>
      <c r="D19" s="158" t="s">
        <v>25</v>
      </c>
      <c r="E19" s="52" t="s">
        <v>66</v>
      </c>
      <c r="F19" s="158" t="s">
        <v>9</v>
      </c>
      <c r="G19" s="52" t="s">
        <v>9</v>
      </c>
      <c r="H19" s="112">
        <f>SUM(H20:H26)</f>
        <v>3805.3914</v>
      </c>
      <c r="I19" s="112">
        <f>SUM(I20:I26)</f>
        <v>3721.2915</v>
      </c>
      <c r="J19" s="112">
        <f>SUM(J20:J26)</f>
        <v>3721.2915</v>
      </c>
      <c r="K19" s="139">
        <f t="shared" si="0"/>
        <v>97.78998028954392</v>
      </c>
    </row>
    <row r="20" spans="1:11" s="3" customFormat="1" ht="15.75">
      <c r="A20" s="69"/>
      <c r="B20" s="81" t="s">
        <v>188</v>
      </c>
      <c r="C20" s="39" t="s">
        <v>143</v>
      </c>
      <c r="D20" s="137" t="s">
        <v>25</v>
      </c>
      <c r="E20" s="39" t="s">
        <v>70</v>
      </c>
      <c r="F20" s="137" t="s">
        <v>187</v>
      </c>
      <c r="G20" s="39"/>
      <c r="H20" s="119">
        <v>3342.98961</v>
      </c>
      <c r="I20" s="96">
        <v>3288.16839</v>
      </c>
      <c r="J20" s="96">
        <v>3288.16839</v>
      </c>
      <c r="K20" s="147">
        <f aca="true" t="shared" si="1" ref="K20:K30">J20*100/H20</f>
        <v>98.360113957997</v>
      </c>
    </row>
    <row r="21" spans="1:11" s="3" customFormat="1" ht="31.5">
      <c r="A21" s="69"/>
      <c r="B21" s="81" t="s">
        <v>229</v>
      </c>
      <c r="C21" s="39" t="s">
        <v>143</v>
      </c>
      <c r="D21" s="137" t="s">
        <v>25</v>
      </c>
      <c r="E21" s="39" t="s">
        <v>70</v>
      </c>
      <c r="F21" s="137" t="s">
        <v>228</v>
      </c>
      <c r="G21" s="39"/>
      <c r="H21" s="112">
        <v>1.95484</v>
      </c>
      <c r="I21" s="96">
        <v>1.95484</v>
      </c>
      <c r="J21" s="96">
        <v>1.95484</v>
      </c>
      <c r="K21" s="147">
        <f t="shared" si="1"/>
        <v>100</v>
      </c>
    </row>
    <row r="22" spans="1:11" s="3" customFormat="1" ht="31.5">
      <c r="A22" s="69"/>
      <c r="B22" s="79" t="s">
        <v>199</v>
      </c>
      <c r="C22" s="39" t="s">
        <v>143</v>
      </c>
      <c r="D22" s="137" t="s">
        <v>25</v>
      </c>
      <c r="E22" s="39" t="s">
        <v>70</v>
      </c>
      <c r="F22" s="137" t="s">
        <v>197</v>
      </c>
      <c r="G22" s="39"/>
      <c r="H22" s="112">
        <v>9.62193</v>
      </c>
      <c r="I22" s="96">
        <v>9.62193</v>
      </c>
      <c r="J22" s="96">
        <v>9.62193</v>
      </c>
      <c r="K22" s="147">
        <f t="shared" si="1"/>
        <v>100</v>
      </c>
    </row>
    <row r="23" spans="1:11" s="3" customFormat="1" ht="31.5">
      <c r="A23" s="69"/>
      <c r="B23" s="81" t="s">
        <v>194</v>
      </c>
      <c r="C23" s="39" t="s">
        <v>143</v>
      </c>
      <c r="D23" s="137" t="s">
        <v>25</v>
      </c>
      <c r="E23" s="39" t="s">
        <v>70</v>
      </c>
      <c r="F23" s="137" t="s">
        <v>195</v>
      </c>
      <c r="G23" s="39"/>
      <c r="H23" s="112">
        <v>67.28755</v>
      </c>
      <c r="I23" s="102">
        <v>38.00887</v>
      </c>
      <c r="J23" s="102">
        <v>38.00887</v>
      </c>
      <c r="K23" s="147">
        <f t="shared" si="1"/>
        <v>56.48722534852288</v>
      </c>
    </row>
    <row r="24" spans="1:11" s="3" customFormat="1" ht="48" customHeight="1">
      <c r="A24" s="69"/>
      <c r="B24" s="82" t="s">
        <v>178</v>
      </c>
      <c r="C24" s="57" t="s">
        <v>143</v>
      </c>
      <c r="D24" s="136" t="s">
        <v>25</v>
      </c>
      <c r="E24" s="57" t="s">
        <v>70</v>
      </c>
      <c r="F24" s="137" t="s">
        <v>189</v>
      </c>
      <c r="G24" s="39"/>
      <c r="H24" s="112">
        <v>2</v>
      </c>
      <c r="I24" s="96">
        <v>2</v>
      </c>
      <c r="J24" s="96">
        <v>2</v>
      </c>
      <c r="K24" s="107">
        <f t="shared" si="1"/>
        <v>100</v>
      </c>
    </row>
    <row r="25" spans="1:11" s="3" customFormat="1" ht="30.75" customHeight="1">
      <c r="A25" s="69"/>
      <c r="B25" s="82" t="s">
        <v>190</v>
      </c>
      <c r="C25" s="57" t="s">
        <v>143</v>
      </c>
      <c r="D25" s="136" t="s">
        <v>25</v>
      </c>
      <c r="E25" s="57" t="s">
        <v>70</v>
      </c>
      <c r="F25" s="137" t="s">
        <v>191</v>
      </c>
      <c r="G25" s="39"/>
      <c r="H25" s="112">
        <v>217.11947</v>
      </c>
      <c r="I25" s="96">
        <v>217.11947</v>
      </c>
      <c r="J25" s="96">
        <v>217.11947</v>
      </c>
      <c r="K25" s="107">
        <f t="shared" si="1"/>
        <v>100</v>
      </c>
    </row>
    <row r="26" spans="1:11" s="3" customFormat="1" ht="16.5" customHeight="1">
      <c r="A26" s="69"/>
      <c r="B26" s="82" t="s">
        <v>225</v>
      </c>
      <c r="C26" s="57" t="s">
        <v>143</v>
      </c>
      <c r="D26" s="136" t="s">
        <v>25</v>
      </c>
      <c r="E26" s="57" t="s">
        <v>70</v>
      </c>
      <c r="F26" s="137" t="s">
        <v>193</v>
      </c>
      <c r="G26" s="39"/>
      <c r="H26" s="112">
        <v>164.418</v>
      </c>
      <c r="I26" s="96">
        <v>164.418</v>
      </c>
      <c r="J26" s="96">
        <v>164.418</v>
      </c>
      <c r="K26" s="107">
        <f t="shared" si="1"/>
        <v>99.99999999999999</v>
      </c>
    </row>
    <row r="27" spans="1:11" s="38" customFormat="1" ht="15.75">
      <c r="A27" s="68" t="s">
        <v>99</v>
      </c>
      <c r="B27" s="83" t="s">
        <v>177</v>
      </c>
      <c r="C27" s="48" t="s">
        <v>143</v>
      </c>
      <c r="D27" s="160" t="s">
        <v>166</v>
      </c>
      <c r="E27" s="48" t="s">
        <v>135</v>
      </c>
      <c r="F27" s="160" t="s">
        <v>9</v>
      </c>
      <c r="G27" s="48"/>
      <c r="H27" s="117">
        <f>SUM(H28:H31)</f>
        <v>13269.99702</v>
      </c>
      <c r="I27" s="117">
        <f>SUM(I28:I31)</f>
        <v>13262.646330000001</v>
      </c>
      <c r="J27" s="117">
        <f>SUM(J28:J31)</f>
        <v>13262.646330000001</v>
      </c>
      <c r="K27" s="109">
        <f t="shared" si="1"/>
        <v>99.94460669441808</v>
      </c>
    </row>
    <row r="28" spans="1:11" s="38" customFormat="1" ht="31.5">
      <c r="A28" s="68"/>
      <c r="B28" s="81" t="s">
        <v>194</v>
      </c>
      <c r="C28" s="53" t="s">
        <v>143</v>
      </c>
      <c r="D28" s="159" t="s">
        <v>166</v>
      </c>
      <c r="E28" s="53" t="s">
        <v>230</v>
      </c>
      <c r="F28" s="159" t="s">
        <v>195</v>
      </c>
      <c r="G28" s="53"/>
      <c r="H28" s="120">
        <v>250.75602</v>
      </c>
      <c r="I28" s="100">
        <v>246.90533</v>
      </c>
      <c r="J28" s="100">
        <v>246.90533</v>
      </c>
      <c r="K28" s="109">
        <f t="shared" si="1"/>
        <v>98.46436787439839</v>
      </c>
    </row>
    <row r="29" spans="1:11" s="38" customFormat="1" ht="31.5">
      <c r="A29" s="68"/>
      <c r="B29" s="81" t="s">
        <v>194</v>
      </c>
      <c r="C29" s="39" t="s">
        <v>143</v>
      </c>
      <c r="D29" s="137" t="s">
        <v>166</v>
      </c>
      <c r="E29" s="39" t="s">
        <v>136</v>
      </c>
      <c r="F29" s="137" t="s">
        <v>195</v>
      </c>
      <c r="G29" s="39"/>
      <c r="H29" s="112">
        <v>10.86</v>
      </c>
      <c r="I29" s="96">
        <v>10.86</v>
      </c>
      <c r="J29" s="96">
        <v>10.86</v>
      </c>
      <c r="K29" s="147">
        <f aca="true" t="shared" si="2" ref="K29:K34">J29*100/H29</f>
        <v>100</v>
      </c>
    </row>
    <row r="30" spans="1:11" s="38" customFormat="1" ht="15.75">
      <c r="A30" s="68"/>
      <c r="B30" s="81" t="s">
        <v>233</v>
      </c>
      <c r="C30" s="39" t="s">
        <v>143</v>
      </c>
      <c r="D30" s="137" t="s">
        <v>166</v>
      </c>
      <c r="E30" s="39" t="s">
        <v>231</v>
      </c>
      <c r="F30" s="137" t="s">
        <v>232</v>
      </c>
      <c r="G30" s="39"/>
      <c r="H30" s="112">
        <v>12922.433</v>
      </c>
      <c r="I30" s="112">
        <v>12922.433</v>
      </c>
      <c r="J30" s="112">
        <v>12922.433</v>
      </c>
      <c r="K30" s="109">
        <f t="shared" si="1"/>
        <v>100</v>
      </c>
    </row>
    <row r="31" spans="1:11" s="38" customFormat="1" ht="31.5">
      <c r="A31" s="68"/>
      <c r="B31" s="81" t="s">
        <v>194</v>
      </c>
      <c r="C31" s="39" t="s">
        <v>143</v>
      </c>
      <c r="D31" s="137" t="s">
        <v>166</v>
      </c>
      <c r="E31" s="39" t="s">
        <v>175</v>
      </c>
      <c r="F31" s="137" t="s">
        <v>195</v>
      </c>
      <c r="G31" s="39"/>
      <c r="H31" s="112">
        <v>85.948</v>
      </c>
      <c r="I31" s="102">
        <v>82.448</v>
      </c>
      <c r="J31" s="102">
        <v>82.448</v>
      </c>
      <c r="K31" s="107">
        <f t="shared" si="2"/>
        <v>95.927770279704</v>
      </c>
    </row>
    <row r="32" spans="1:11" s="3" customFormat="1" ht="15" customHeight="1">
      <c r="A32" s="67" t="s">
        <v>18</v>
      </c>
      <c r="B32" s="84" t="s">
        <v>26</v>
      </c>
      <c r="C32" s="60" t="s">
        <v>9</v>
      </c>
      <c r="D32" s="161" t="s">
        <v>27</v>
      </c>
      <c r="E32" s="60" t="s">
        <v>23</v>
      </c>
      <c r="F32" s="161" t="s">
        <v>9</v>
      </c>
      <c r="G32" s="60" t="s">
        <v>9</v>
      </c>
      <c r="H32" s="133">
        <f>H33</f>
        <v>143</v>
      </c>
      <c r="I32" s="98">
        <f>I33</f>
        <v>143</v>
      </c>
      <c r="J32" s="98">
        <f>J33</f>
        <v>143</v>
      </c>
      <c r="K32" s="128">
        <f t="shared" si="2"/>
        <v>100</v>
      </c>
    </row>
    <row r="33" spans="1:11" s="3" customFormat="1" ht="31.5">
      <c r="A33" s="68" t="s">
        <v>100</v>
      </c>
      <c r="B33" s="85" t="s">
        <v>144</v>
      </c>
      <c r="C33" s="45" t="s">
        <v>143</v>
      </c>
      <c r="D33" s="162" t="s">
        <v>73</v>
      </c>
      <c r="E33" s="45" t="s">
        <v>74</v>
      </c>
      <c r="F33" s="162" t="s">
        <v>9</v>
      </c>
      <c r="G33" s="45" t="s">
        <v>9</v>
      </c>
      <c r="H33" s="116">
        <f>H34</f>
        <v>143</v>
      </c>
      <c r="I33" s="97">
        <v>143</v>
      </c>
      <c r="J33" s="97">
        <f>J34</f>
        <v>143</v>
      </c>
      <c r="K33" s="143">
        <f t="shared" si="2"/>
        <v>100</v>
      </c>
    </row>
    <row r="34" spans="1:11" s="3" customFormat="1" ht="47.25">
      <c r="A34" s="68"/>
      <c r="B34" s="86" t="s">
        <v>148</v>
      </c>
      <c r="C34" s="49" t="s">
        <v>143</v>
      </c>
      <c r="D34" s="163" t="s">
        <v>73</v>
      </c>
      <c r="E34" s="49" t="s">
        <v>74</v>
      </c>
      <c r="F34" s="163" t="s">
        <v>9</v>
      </c>
      <c r="G34" s="49" t="s">
        <v>9</v>
      </c>
      <c r="H34" s="118">
        <f>H42+H43+H44</f>
        <v>143</v>
      </c>
      <c r="I34" s="118">
        <f>I42+I43+I44</f>
        <v>143</v>
      </c>
      <c r="J34" s="118">
        <f>J42+J43+J44</f>
        <v>143</v>
      </c>
      <c r="K34" s="139">
        <f t="shared" si="2"/>
        <v>100</v>
      </c>
    </row>
    <row r="35" spans="1:11" s="3" customFormat="1" ht="15.75" customHeight="1" hidden="1">
      <c r="A35" s="66"/>
      <c r="B35" s="79" t="s">
        <v>44</v>
      </c>
      <c r="C35" s="39" t="s">
        <v>11</v>
      </c>
      <c r="D35" s="137" t="s">
        <v>73</v>
      </c>
      <c r="E35" s="39" t="s">
        <v>74</v>
      </c>
      <c r="F35" s="137" t="s">
        <v>69</v>
      </c>
      <c r="G35" s="39" t="s">
        <v>45</v>
      </c>
      <c r="H35" s="112">
        <v>120.1</v>
      </c>
      <c r="I35" s="96">
        <v>120.1</v>
      </c>
      <c r="J35" s="96">
        <v>120.1</v>
      </c>
      <c r="K35" s="147"/>
    </row>
    <row r="36" spans="1:11" s="3" customFormat="1" ht="15.75" customHeight="1" hidden="1">
      <c r="A36" s="69"/>
      <c r="B36" s="79" t="s">
        <v>71</v>
      </c>
      <c r="C36" s="39" t="s">
        <v>11</v>
      </c>
      <c r="D36" s="137" t="s">
        <v>73</v>
      </c>
      <c r="E36" s="39" t="s">
        <v>74</v>
      </c>
      <c r="F36" s="137" t="s">
        <v>69</v>
      </c>
      <c r="G36" s="39" t="s">
        <v>46</v>
      </c>
      <c r="H36" s="112">
        <v>31.5</v>
      </c>
      <c r="I36" s="96">
        <v>31.5</v>
      </c>
      <c r="J36" s="96">
        <v>31.5</v>
      </c>
      <c r="K36" s="147"/>
    </row>
    <row r="37" spans="1:11" s="4" customFormat="1" ht="15.75" customHeight="1" hidden="1">
      <c r="A37" s="66"/>
      <c r="B37" s="79" t="s">
        <v>48</v>
      </c>
      <c r="C37" s="39" t="s">
        <v>11</v>
      </c>
      <c r="D37" s="137" t="s">
        <v>73</v>
      </c>
      <c r="E37" s="39" t="s">
        <v>74</v>
      </c>
      <c r="F37" s="137" t="s">
        <v>69</v>
      </c>
      <c r="G37" s="39" t="s">
        <v>51</v>
      </c>
      <c r="H37" s="112">
        <v>3</v>
      </c>
      <c r="I37" s="96">
        <v>3</v>
      </c>
      <c r="J37" s="96">
        <v>3</v>
      </c>
      <c r="K37" s="147"/>
    </row>
    <row r="38" spans="1:11" s="3" customFormat="1" ht="15.75" customHeight="1" hidden="1">
      <c r="A38" s="69"/>
      <c r="B38" s="79" t="s">
        <v>54</v>
      </c>
      <c r="C38" s="39" t="s">
        <v>11</v>
      </c>
      <c r="D38" s="137" t="s">
        <v>73</v>
      </c>
      <c r="E38" s="39" t="s">
        <v>74</v>
      </c>
      <c r="F38" s="137" t="s">
        <v>69</v>
      </c>
      <c r="G38" s="39" t="s">
        <v>55</v>
      </c>
      <c r="H38" s="112">
        <v>4.8</v>
      </c>
      <c r="I38" s="96">
        <v>4.8</v>
      </c>
      <c r="J38" s="96">
        <v>4.8</v>
      </c>
      <c r="K38" s="147"/>
    </row>
    <row r="39" spans="1:11" s="3" customFormat="1" ht="15.75" customHeight="1" hidden="1">
      <c r="A39" s="69"/>
      <c r="B39" s="79" t="s">
        <v>72</v>
      </c>
      <c r="C39" s="39" t="s">
        <v>11</v>
      </c>
      <c r="D39" s="137" t="s">
        <v>73</v>
      </c>
      <c r="E39" s="39" t="s">
        <v>74</v>
      </c>
      <c r="F39" s="137" t="s">
        <v>69</v>
      </c>
      <c r="G39" s="39" t="s">
        <v>56</v>
      </c>
      <c r="H39" s="112">
        <v>0.6</v>
      </c>
      <c r="I39" s="96">
        <v>0.6</v>
      </c>
      <c r="J39" s="96">
        <v>0.6</v>
      </c>
      <c r="K39" s="147"/>
    </row>
    <row r="40" spans="1:11" s="3" customFormat="1" ht="15.75" customHeight="1" hidden="1">
      <c r="A40" s="69"/>
      <c r="B40" s="79" t="s">
        <v>49</v>
      </c>
      <c r="C40" s="39" t="s">
        <v>11</v>
      </c>
      <c r="D40" s="137" t="s">
        <v>73</v>
      </c>
      <c r="E40" s="39" t="s">
        <v>74</v>
      </c>
      <c r="F40" s="137" t="s">
        <v>69</v>
      </c>
      <c r="G40" s="39" t="s">
        <v>52</v>
      </c>
      <c r="H40" s="112">
        <v>9</v>
      </c>
      <c r="I40" s="96">
        <v>9</v>
      </c>
      <c r="J40" s="96">
        <v>9</v>
      </c>
      <c r="K40" s="147"/>
    </row>
    <row r="41" spans="1:11" s="3" customFormat="1" ht="15.75" customHeight="1" hidden="1">
      <c r="A41" s="69"/>
      <c r="B41" s="79" t="s">
        <v>50</v>
      </c>
      <c r="C41" s="39" t="s">
        <v>11</v>
      </c>
      <c r="D41" s="137" t="s">
        <v>73</v>
      </c>
      <c r="E41" s="39" t="s">
        <v>74</v>
      </c>
      <c r="F41" s="137" t="s">
        <v>69</v>
      </c>
      <c r="G41" s="39" t="s">
        <v>53</v>
      </c>
      <c r="H41" s="112">
        <v>6</v>
      </c>
      <c r="I41" s="96">
        <v>6</v>
      </c>
      <c r="J41" s="96">
        <v>6</v>
      </c>
      <c r="K41" s="147"/>
    </row>
    <row r="42" spans="1:11" s="3" customFormat="1" ht="15.75" customHeight="1">
      <c r="A42" s="69"/>
      <c r="B42" s="81" t="s">
        <v>188</v>
      </c>
      <c r="C42" s="39" t="s">
        <v>143</v>
      </c>
      <c r="D42" s="137" t="s">
        <v>73</v>
      </c>
      <c r="E42" s="39" t="s">
        <v>74</v>
      </c>
      <c r="F42" s="137" t="s">
        <v>196</v>
      </c>
      <c r="G42" s="39"/>
      <c r="H42" s="112">
        <v>132.03965</v>
      </c>
      <c r="I42" s="112">
        <v>132.03965</v>
      </c>
      <c r="J42" s="112">
        <v>132.03965</v>
      </c>
      <c r="K42" s="139">
        <f>J42*100/H42</f>
        <v>100</v>
      </c>
    </row>
    <row r="43" spans="1:11" s="3" customFormat="1" ht="33" customHeight="1">
      <c r="A43" s="69"/>
      <c r="B43" s="79" t="s">
        <v>199</v>
      </c>
      <c r="C43" s="39" t="s">
        <v>143</v>
      </c>
      <c r="D43" s="137" t="s">
        <v>73</v>
      </c>
      <c r="E43" s="39" t="s">
        <v>74</v>
      </c>
      <c r="F43" s="137" t="s">
        <v>197</v>
      </c>
      <c r="G43" s="39"/>
      <c r="H43" s="112">
        <v>6.37739</v>
      </c>
      <c r="I43" s="112">
        <v>6.37739</v>
      </c>
      <c r="J43" s="112">
        <v>6.37739</v>
      </c>
      <c r="K43" s="139">
        <f>J43*100/H43</f>
        <v>100</v>
      </c>
    </row>
    <row r="44" spans="1:11" s="3" customFormat="1" ht="33" customHeight="1">
      <c r="A44" s="69"/>
      <c r="B44" s="81" t="s">
        <v>194</v>
      </c>
      <c r="C44" s="39" t="s">
        <v>143</v>
      </c>
      <c r="D44" s="137" t="s">
        <v>73</v>
      </c>
      <c r="E44" s="39" t="s">
        <v>74</v>
      </c>
      <c r="F44" s="137" t="s">
        <v>195</v>
      </c>
      <c r="G44" s="39"/>
      <c r="H44" s="112">
        <v>4.58296</v>
      </c>
      <c r="I44" s="112">
        <v>4.58296</v>
      </c>
      <c r="J44" s="112">
        <v>4.58296</v>
      </c>
      <c r="K44" s="130">
        <f>J44*100/H44</f>
        <v>100</v>
      </c>
    </row>
    <row r="45" spans="1:11" s="3" customFormat="1" ht="31.5">
      <c r="A45" s="67" t="s">
        <v>19</v>
      </c>
      <c r="B45" s="84" t="s">
        <v>63</v>
      </c>
      <c r="C45" s="60" t="s">
        <v>9</v>
      </c>
      <c r="D45" s="161" t="s">
        <v>64</v>
      </c>
      <c r="E45" s="60" t="s">
        <v>23</v>
      </c>
      <c r="F45" s="161" t="s">
        <v>9</v>
      </c>
      <c r="G45" s="60" t="s">
        <v>9</v>
      </c>
      <c r="H45" s="106">
        <f>H46</f>
        <v>528.1054499999999</v>
      </c>
      <c r="I45" s="98">
        <f>I46</f>
        <v>526.5017799999999</v>
      </c>
      <c r="J45" s="98">
        <f>J46</f>
        <v>526.5017799999999</v>
      </c>
      <c r="K45" s="128">
        <f aca="true" t="shared" si="3" ref="K45:K132">J45*100/H45</f>
        <v>99.69633526789016</v>
      </c>
    </row>
    <row r="46" spans="1:11" s="3" customFormat="1" ht="47.25">
      <c r="A46" s="68" t="s">
        <v>101</v>
      </c>
      <c r="B46" s="78" t="s">
        <v>123</v>
      </c>
      <c r="C46" s="45" t="s">
        <v>143</v>
      </c>
      <c r="D46" s="162" t="s">
        <v>65</v>
      </c>
      <c r="E46" s="45" t="s">
        <v>23</v>
      </c>
      <c r="F46" s="162" t="s">
        <v>9</v>
      </c>
      <c r="G46" s="45" t="s">
        <v>9</v>
      </c>
      <c r="H46" s="116">
        <f>H51+H53+H54+H52</f>
        <v>528.1054499999999</v>
      </c>
      <c r="I46" s="116">
        <f>I51+I53+I54+I52</f>
        <v>526.5017799999999</v>
      </c>
      <c r="J46" s="116">
        <f>J51+J53+J54+J52</f>
        <v>526.5017799999999</v>
      </c>
      <c r="K46" s="110">
        <f t="shared" si="3"/>
        <v>99.69633526789016</v>
      </c>
    </row>
    <row r="47" spans="1:11" s="3" customFormat="1" ht="15.75" customHeight="1" hidden="1">
      <c r="A47" s="69"/>
      <c r="B47" s="79" t="s">
        <v>44</v>
      </c>
      <c r="C47" s="39"/>
      <c r="D47" s="137" t="s">
        <v>65</v>
      </c>
      <c r="E47" s="39" t="s">
        <v>70</v>
      </c>
      <c r="F47" s="137" t="s">
        <v>69</v>
      </c>
      <c r="G47" s="39" t="s">
        <v>45</v>
      </c>
      <c r="H47" s="112">
        <v>75.3</v>
      </c>
      <c r="I47" s="96">
        <v>75.3</v>
      </c>
      <c r="J47" s="96">
        <v>75.3</v>
      </c>
      <c r="K47" s="109">
        <f t="shared" si="3"/>
        <v>100</v>
      </c>
    </row>
    <row r="48" spans="1:11" s="3" customFormat="1" ht="15.75" customHeight="1" hidden="1">
      <c r="A48" s="69"/>
      <c r="B48" s="79" t="s">
        <v>71</v>
      </c>
      <c r="C48" s="39"/>
      <c r="D48" s="137" t="s">
        <v>65</v>
      </c>
      <c r="E48" s="39" t="s">
        <v>70</v>
      </c>
      <c r="F48" s="137" t="s">
        <v>69</v>
      </c>
      <c r="G48" s="39" t="s">
        <v>46</v>
      </c>
      <c r="H48" s="112">
        <v>19.7</v>
      </c>
      <c r="I48" s="96">
        <v>19.7</v>
      </c>
      <c r="J48" s="96">
        <v>19.7</v>
      </c>
      <c r="K48" s="109">
        <f t="shared" si="3"/>
        <v>100</v>
      </c>
    </row>
    <row r="49" spans="1:11" s="3" customFormat="1" ht="15.75" customHeight="1" hidden="1">
      <c r="A49" s="69"/>
      <c r="B49" s="79" t="s">
        <v>49</v>
      </c>
      <c r="C49" s="39"/>
      <c r="D49" s="137" t="s">
        <v>65</v>
      </c>
      <c r="E49" s="39" t="s">
        <v>70</v>
      </c>
      <c r="F49" s="137" t="s">
        <v>69</v>
      </c>
      <c r="G49" s="39" t="s">
        <v>52</v>
      </c>
      <c r="H49" s="112">
        <v>4</v>
      </c>
      <c r="I49" s="96">
        <v>4</v>
      </c>
      <c r="J49" s="96">
        <v>4</v>
      </c>
      <c r="K49" s="109">
        <f t="shared" si="3"/>
        <v>100</v>
      </c>
    </row>
    <row r="50" spans="1:11" s="3" customFormat="1" ht="15.75" customHeight="1" hidden="1">
      <c r="A50" s="69"/>
      <c r="B50" s="79" t="s">
        <v>50</v>
      </c>
      <c r="C50" s="39"/>
      <c r="D50" s="137" t="s">
        <v>65</v>
      </c>
      <c r="E50" s="39" t="s">
        <v>70</v>
      </c>
      <c r="F50" s="137" t="s">
        <v>69</v>
      </c>
      <c r="G50" s="39" t="s">
        <v>53</v>
      </c>
      <c r="H50" s="112">
        <v>6</v>
      </c>
      <c r="I50" s="96">
        <v>6</v>
      </c>
      <c r="J50" s="96">
        <v>6</v>
      </c>
      <c r="K50" s="109">
        <f t="shared" si="3"/>
        <v>100</v>
      </c>
    </row>
    <row r="51" spans="1:11" s="3" customFormat="1" ht="18" customHeight="1">
      <c r="A51" s="69"/>
      <c r="B51" s="81" t="s">
        <v>188</v>
      </c>
      <c r="C51" s="39" t="s">
        <v>143</v>
      </c>
      <c r="D51" s="137" t="s">
        <v>65</v>
      </c>
      <c r="E51" s="39" t="s">
        <v>198</v>
      </c>
      <c r="F51" s="137" t="s">
        <v>196</v>
      </c>
      <c r="G51" s="39"/>
      <c r="H51" s="112">
        <v>157.41009</v>
      </c>
      <c r="I51" s="96">
        <v>155.80642</v>
      </c>
      <c r="J51" s="96">
        <v>155.80642</v>
      </c>
      <c r="K51" s="108">
        <f t="shared" si="3"/>
        <v>98.98121524484232</v>
      </c>
    </row>
    <row r="52" spans="1:11" s="3" customFormat="1" ht="33" customHeight="1">
      <c r="A52" s="69"/>
      <c r="B52" s="79" t="s">
        <v>199</v>
      </c>
      <c r="C52" s="39" t="s">
        <v>143</v>
      </c>
      <c r="D52" s="137" t="s">
        <v>65</v>
      </c>
      <c r="E52" s="39" t="s">
        <v>198</v>
      </c>
      <c r="F52" s="137" t="s">
        <v>197</v>
      </c>
      <c r="G52" s="39"/>
      <c r="H52" s="112">
        <v>11.77501</v>
      </c>
      <c r="I52" s="112">
        <v>11.77501</v>
      </c>
      <c r="J52" s="112">
        <v>11.77501</v>
      </c>
      <c r="K52" s="108">
        <f t="shared" si="3"/>
        <v>100</v>
      </c>
    </row>
    <row r="53" spans="1:11" s="3" customFormat="1" ht="47.25">
      <c r="A53" s="69"/>
      <c r="B53" s="82" t="s">
        <v>178</v>
      </c>
      <c r="C53" s="39" t="s">
        <v>143</v>
      </c>
      <c r="D53" s="137" t="s">
        <v>65</v>
      </c>
      <c r="E53" s="57" t="s">
        <v>234</v>
      </c>
      <c r="F53" s="137" t="s">
        <v>189</v>
      </c>
      <c r="G53" s="39"/>
      <c r="H53" s="112">
        <v>83.6</v>
      </c>
      <c r="I53" s="112">
        <v>83.6</v>
      </c>
      <c r="J53" s="112">
        <v>83.6</v>
      </c>
      <c r="K53" s="108">
        <f t="shared" si="3"/>
        <v>100</v>
      </c>
    </row>
    <row r="54" spans="1:11" s="3" customFormat="1" ht="94.5">
      <c r="A54" s="69"/>
      <c r="B54" s="82" t="s">
        <v>235</v>
      </c>
      <c r="C54" s="39" t="s">
        <v>143</v>
      </c>
      <c r="D54" s="137" t="s">
        <v>65</v>
      </c>
      <c r="E54" s="57" t="s">
        <v>236</v>
      </c>
      <c r="F54" s="137" t="s">
        <v>195</v>
      </c>
      <c r="G54" s="39"/>
      <c r="H54" s="112">
        <v>275.32035</v>
      </c>
      <c r="I54" s="112">
        <v>275.32035</v>
      </c>
      <c r="J54" s="112">
        <v>275.32035</v>
      </c>
      <c r="K54" s="108">
        <f t="shared" si="3"/>
        <v>100</v>
      </c>
    </row>
    <row r="55" spans="1:11" s="3" customFormat="1" ht="17.25" customHeight="1">
      <c r="A55" s="67" t="s">
        <v>20</v>
      </c>
      <c r="B55" s="84" t="s">
        <v>28</v>
      </c>
      <c r="C55" s="60" t="s">
        <v>9</v>
      </c>
      <c r="D55" s="161" t="s">
        <v>29</v>
      </c>
      <c r="E55" s="60" t="s">
        <v>23</v>
      </c>
      <c r="F55" s="161" t="s">
        <v>9</v>
      </c>
      <c r="G55" s="60" t="s">
        <v>9</v>
      </c>
      <c r="H55" s="106">
        <f>H56+H69+H58</f>
        <v>11920.75431</v>
      </c>
      <c r="I55" s="106">
        <f>I56+I69+I58</f>
        <v>11714.27431</v>
      </c>
      <c r="J55" s="106">
        <f>J56+J69+J58</f>
        <v>11714.27431</v>
      </c>
      <c r="K55" s="128">
        <f t="shared" si="3"/>
        <v>98.26789484431544</v>
      </c>
    </row>
    <row r="56" spans="1:11" s="3" customFormat="1" ht="17.25" customHeight="1">
      <c r="A56" s="68" t="s">
        <v>102</v>
      </c>
      <c r="B56" s="78" t="s">
        <v>110</v>
      </c>
      <c r="C56" s="48" t="s">
        <v>143</v>
      </c>
      <c r="D56" s="160" t="s">
        <v>111</v>
      </c>
      <c r="E56" s="48" t="s">
        <v>23</v>
      </c>
      <c r="F56" s="160" t="s">
        <v>9</v>
      </c>
      <c r="G56" s="48"/>
      <c r="H56" s="117">
        <f>H57</f>
        <v>300</v>
      </c>
      <c r="I56" s="101">
        <f>I57</f>
        <v>274.52</v>
      </c>
      <c r="J56" s="153">
        <f>J57</f>
        <v>274.52</v>
      </c>
      <c r="K56" s="109">
        <f t="shared" si="3"/>
        <v>91.50666666666666</v>
      </c>
    </row>
    <row r="57" spans="1:11" s="3" customFormat="1" ht="30" customHeight="1">
      <c r="A57" s="69"/>
      <c r="B57" s="79" t="s">
        <v>127</v>
      </c>
      <c r="C57" s="39" t="s">
        <v>143</v>
      </c>
      <c r="D57" s="137" t="s">
        <v>111</v>
      </c>
      <c r="E57" s="39" t="s">
        <v>112</v>
      </c>
      <c r="F57" s="137" t="s">
        <v>200</v>
      </c>
      <c r="G57" s="39"/>
      <c r="H57" s="112">
        <v>300</v>
      </c>
      <c r="I57" s="96">
        <v>274.52</v>
      </c>
      <c r="J57" s="96">
        <v>274.52</v>
      </c>
      <c r="K57" s="138">
        <f t="shared" si="3"/>
        <v>91.50666666666666</v>
      </c>
    </row>
    <row r="58" spans="1:11" s="3" customFormat="1" ht="20.25" customHeight="1">
      <c r="A58" s="74" t="s">
        <v>113</v>
      </c>
      <c r="B58" s="140" t="s">
        <v>202</v>
      </c>
      <c r="C58" s="56" t="s">
        <v>143</v>
      </c>
      <c r="D58" s="164" t="s">
        <v>203</v>
      </c>
      <c r="E58" s="56" t="s">
        <v>23</v>
      </c>
      <c r="F58" s="164" t="s">
        <v>9</v>
      </c>
      <c r="G58" s="56"/>
      <c r="H58" s="123">
        <f>H60+H62+H64+H59+H66+H67</f>
        <v>10773.29997</v>
      </c>
      <c r="I58" s="123">
        <f>I60+I62+I64+I59+I66+I67</f>
        <v>10630.29997</v>
      </c>
      <c r="J58" s="123">
        <f>J60+J62+J64+J59+J66+J67</f>
        <v>10630.29997</v>
      </c>
      <c r="K58" s="138">
        <f t="shared" si="3"/>
        <v>98.67264440423818</v>
      </c>
    </row>
    <row r="59" spans="1:11" s="3" customFormat="1" ht="66" customHeight="1">
      <c r="A59" s="74"/>
      <c r="B59" s="81" t="s">
        <v>260</v>
      </c>
      <c r="C59" s="53" t="s">
        <v>143</v>
      </c>
      <c r="D59" s="159" t="s">
        <v>203</v>
      </c>
      <c r="E59" s="53" t="s">
        <v>250</v>
      </c>
      <c r="F59" s="159" t="s">
        <v>200</v>
      </c>
      <c r="G59" s="53"/>
      <c r="H59" s="114">
        <v>826</v>
      </c>
      <c r="I59" s="123">
        <v>826</v>
      </c>
      <c r="J59" s="123">
        <v>826</v>
      </c>
      <c r="K59" s="138">
        <f t="shared" si="3"/>
        <v>100</v>
      </c>
    </row>
    <row r="60" spans="1:11" s="3" customFormat="1" ht="70.5" customHeight="1">
      <c r="A60" s="69"/>
      <c r="B60" s="79" t="s">
        <v>237</v>
      </c>
      <c r="C60" s="39" t="s">
        <v>143</v>
      </c>
      <c r="D60" s="137" t="s">
        <v>203</v>
      </c>
      <c r="E60" s="39" t="s">
        <v>204</v>
      </c>
      <c r="F60" s="39" t="s">
        <v>9</v>
      </c>
      <c r="G60" s="39"/>
      <c r="H60" s="112">
        <f>H61</f>
        <v>789</v>
      </c>
      <c r="I60" s="112">
        <f>I61</f>
        <v>789</v>
      </c>
      <c r="J60" s="112">
        <f>J61</f>
        <v>789</v>
      </c>
      <c r="K60" s="138">
        <f t="shared" si="3"/>
        <v>100</v>
      </c>
    </row>
    <row r="61" spans="1:11" s="3" customFormat="1" ht="30" customHeight="1">
      <c r="A61" s="69"/>
      <c r="B61" s="79" t="s">
        <v>194</v>
      </c>
      <c r="C61" s="39" t="s">
        <v>143</v>
      </c>
      <c r="D61" s="137" t="s">
        <v>203</v>
      </c>
      <c r="E61" s="39" t="s">
        <v>204</v>
      </c>
      <c r="F61" s="39" t="s">
        <v>195</v>
      </c>
      <c r="G61" s="39"/>
      <c r="H61" s="112">
        <v>789</v>
      </c>
      <c r="I61" s="96">
        <v>789</v>
      </c>
      <c r="J61" s="112">
        <v>789</v>
      </c>
      <c r="K61" s="138">
        <f t="shared" si="3"/>
        <v>100</v>
      </c>
    </row>
    <row r="62" spans="1:11" s="3" customFormat="1" ht="81.75" customHeight="1">
      <c r="A62" s="69"/>
      <c r="B62" s="79" t="s">
        <v>206</v>
      </c>
      <c r="C62" s="39" t="s">
        <v>143</v>
      </c>
      <c r="D62" s="137" t="s">
        <v>203</v>
      </c>
      <c r="E62" s="39" t="s">
        <v>207</v>
      </c>
      <c r="F62" s="39" t="s">
        <v>9</v>
      </c>
      <c r="G62" s="39"/>
      <c r="H62" s="112">
        <v>1173</v>
      </c>
      <c r="I62" s="112">
        <f>I63</f>
        <v>1173</v>
      </c>
      <c r="J62" s="112">
        <f>J63</f>
        <v>1173</v>
      </c>
      <c r="K62" s="138">
        <f t="shared" si="3"/>
        <v>100</v>
      </c>
    </row>
    <row r="63" spans="1:11" s="3" customFormat="1" ht="33.75" customHeight="1">
      <c r="A63" s="69"/>
      <c r="B63" s="79" t="s">
        <v>194</v>
      </c>
      <c r="C63" s="39" t="s">
        <v>143</v>
      </c>
      <c r="D63" s="137" t="s">
        <v>203</v>
      </c>
      <c r="E63" s="39" t="s">
        <v>207</v>
      </c>
      <c r="F63" s="39" t="s">
        <v>195</v>
      </c>
      <c r="G63" s="39"/>
      <c r="H63" s="112">
        <v>1173</v>
      </c>
      <c r="I63" s="96">
        <v>1173</v>
      </c>
      <c r="J63" s="112">
        <v>1173</v>
      </c>
      <c r="K63" s="138">
        <f t="shared" si="3"/>
        <v>100</v>
      </c>
    </row>
    <row r="64" spans="1:11" s="3" customFormat="1" ht="65.25" customHeight="1">
      <c r="A64" s="69"/>
      <c r="B64" s="79" t="s">
        <v>212</v>
      </c>
      <c r="C64" s="39" t="s">
        <v>143</v>
      </c>
      <c r="D64" s="137" t="s">
        <v>203</v>
      </c>
      <c r="E64" s="39" t="s">
        <v>118</v>
      </c>
      <c r="F64" s="39" t="s">
        <v>9</v>
      </c>
      <c r="G64" s="39"/>
      <c r="H64" s="112">
        <f>H65</f>
        <v>4226.41997</v>
      </c>
      <c r="I64" s="112">
        <f>I65</f>
        <v>4226.41997</v>
      </c>
      <c r="J64" s="112">
        <f>J65</f>
        <v>4226.41997</v>
      </c>
      <c r="K64" s="138">
        <f t="shared" si="3"/>
        <v>100</v>
      </c>
    </row>
    <row r="65" spans="1:11" s="3" customFormat="1" ht="31.5" customHeight="1">
      <c r="A65" s="69"/>
      <c r="B65" s="79" t="s">
        <v>194</v>
      </c>
      <c r="C65" s="39" t="s">
        <v>143</v>
      </c>
      <c r="D65" s="137" t="s">
        <v>203</v>
      </c>
      <c r="E65" s="39" t="s">
        <v>118</v>
      </c>
      <c r="F65" s="39" t="s">
        <v>195</v>
      </c>
      <c r="G65" s="39"/>
      <c r="H65" s="112">
        <v>4226.41997</v>
      </c>
      <c r="I65" s="112">
        <v>4226.41997</v>
      </c>
      <c r="J65" s="112">
        <v>4226.41997</v>
      </c>
      <c r="K65" s="138">
        <f t="shared" si="3"/>
        <v>100</v>
      </c>
    </row>
    <row r="66" spans="1:11" s="3" customFormat="1" ht="49.5" customHeight="1">
      <c r="A66" s="69"/>
      <c r="B66" s="79" t="s">
        <v>261</v>
      </c>
      <c r="C66" s="39" t="s">
        <v>143</v>
      </c>
      <c r="D66" s="137" t="s">
        <v>203</v>
      </c>
      <c r="E66" s="39" t="s">
        <v>118</v>
      </c>
      <c r="F66" s="39" t="s">
        <v>200</v>
      </c>
      <c r="G66" s="39"/>
      <c r="H66" s="112">
        <v>100</v>
      </c>
      <c r="I66" s="96">
        <v>100</v>
      </c>
      <c r="J66" s="112">
        <v>100</v>
      </c>
      <c r="K66" s="138">
        <f t="shared" si="3"/>
        <v>100</v>
      </c>
    </row>
    <row r="67" spans="1:11" s="3" customFormat="1" ht="20.25" customHeight="1">
      <c r="A67" s="69"/>
      <c r="B67" s="79" t="s">
        <v>263</v>
      </c>
      <c r="C67" s="39" t="s">
        <v>143</v>
      </c>
      <c r="D67" s="137" t="s">
        <v>203</v>
      </c>
      <c r="E67" s="39" t="s">
        <v>87</v>
      </c>
      <c r="F67" s="39" t="s">
        <v>264</v>
      </c>
      <c r="G67" s="39"/>
      <c r="H67" s="112">
        <f>H68</f>
        <v>3658.88</v>
      </c>
      <c r="I67" s="112">
        <f>I68</f>
        <v>3515.88</v>
      </c>
      <c r="J67" s="112">
        <f>J68</f>
        <v>3515.88</v>
      </c>
      <c r="K67" s="138">
        <f t="shared" si="3"/>
        <v>96.09170019240861</v>
      </c>
    </row>
    <row r="68" spans="1:11" s="3" customFormat="1" ht="49.5" customHeight="1">
      <c r="A68" s="69"/>
      <c r="B68" s="79" t="s">
        <v>262</v>
      </c>
      <c r="C68" s="39" t="s">
        <v>143</v>
      </c>
      <c r="D68" s="137" t="s">
        <v>203</v>
      </c>
      <c r="E68" s="39" t="s">
        <v>87</v>
      </c>
      <c r="F68" s="39" t="s">
        <v>200</v>
      </c>
      <c r="G68" s="39"/>
      <c r="H68" s="112">
        <v>3658.88</v>
      </c>
      <c r="I68" s="96">
        <v>3515.88</v>
      </c>
      <c r="J68" s="112">
        <v>3515.88</v>
      </c>
      <c r="K68" s="138">
        <f t="shared" si="3"/>
        <v>96.09170019240861</v>
      </c>
    </row>
    <row r="69" spans="1:11" s="3" customFormat="1" ht="15.75">
      <c r="A69" s="68" t="s">
        <v>201</v>
      </c>
      <c r="B69" s="78" t="s">
        <v>30</v>
      </c>
      <c r="C69" s="48" t="s">
        <v>143</v>
      </c>
      <c r="D69" s="160" t="s">
        <v>75</v>
      </c>
      <c r="E69" s="48" t="s">
        <v>23</v>
      </c>
      <c r="F69" s="48" t="s">
        <v>9</v>
      </c>
      <c r="G69" s="48" t="s">
        <v>9</v>
      </c>
      <c r="H69" s="117">
        <f>H70+H73+H72+H75+H71</f>
        <v>847.45434</v>
      </c>
      <c r="I69" s="117">
        <f>I70+I73+I72+I75+I71</f>
        <v>809.45434</v>
      </c>
      <c r="J69" s="117">
        <f>J70+J73+J72+J75+J71</f>
        <v>809.45434</v>
      </c>
      <c r="K69" s="138">
        <f t="shared" si="3"/>
        <v>95.51598260739333</v>
      </c>
    </row>
    <row r="70" spans="1:11" s="51" customFormat="1" ht="15.75">
      <c r="A70" s="70"/>
      <c r="B70" s="82" t="s">
        <v>31</v>
      </c>
      <c r="C70" s="57" t="s">
        <v>143</v>
      </c>
      <c r="D70" s="136" t="s">
        <v>75</v>
      </c>
      <c r="E70" s="57" t="s">
        <v>76</v>
      </c>
      <c r="F70" s="136" t="s">
        <v>195</v>
      </c>
      <c r="G70" s="57" t="s">
        <v>57</v>
      </c>
      <c r="H70" s="119">
        <v>208.698</v>
      </c>
      <c r="I70" s="102">
        <v>170.698</v>
      </c>
      <c r="J70" s="102">
        <v>170.698</v>
      </c>
      <c r="K70" s="138">
        <f t="shared" si="3"/>
        <v>81.7918715081122</v>
      </c>
    </row>
    <row r="71" spans="1:11" s="51" customFormat="1" ht="47.25">
      <c r="A71" s="70"/>
      <c r="B71" s="82" t="s">
        <v>178</v>
      </c>
      <c r="C71" s="57" t="s">
        <v>143</v>
      </c>
      <c r="D71" s="136" t="s">
        <v>75</v>
      </c>
      <c r="E71" s="57" t="s">
        <v>248</v>
      </c>
      <c r="F71" s="57" t="s">
        <v>189</v>
      </c>
      <c r="G71" s="57"/>
      <c r="H71" s="119">
        <v>0.94446</v>
      </c>
      <c r="I71" s="119">
        <v>0.94446</v>
      </c>
      <c r="J71" s="119">
        <v>0.94446</v>
      </c>
      <c r="K71" s="138">
        <f t="shared" si="3"/>
        <v>100</v>
      </c>
    </row>
    <row r="72" spans="1:11" s="51" customFormat="1" ht="85.5" customHeight="1">
      <c r="A72" s="70"/>
      <c r="B72" s="82" t="s">
        <v>238</v>
      </c>
      <c r="C72" s="57" t="s">
        <v>143</v>
      </c>
      <c r="D72" s="136" t="s">
        <v>75</v>
      </c>
      <c r="E72" s="57" t="s">
        <v>208</v>
      </c>
      <c r="F72" s="57" t="s">
        <v>195</v>
      </c>
      <c r="G72" s="57"/>
      <c r="H72" s="119">
        <v>115.9</v>
      </c>
      <c r="I72" s="119">
        <v>115.9</v>
      </c>
      <c r="J72" s="119">
        <v>115.9</v>
      </c>
      <c r="K72" s="138">
        <f t="shared" si="3"/>
        <v>100</v>
      </c>
    </row>
    <row r="73" spans="1:11" s="51" customFormat="1" ht="100.5" customHeight="1">
      <c r="A73" s="70"/>
      <c r="B73" s="135" t="s">
        <v>239</v>
      </c>
      <c r="C73" s="39" t="s">
        <v>143</v>
      </c>
      <c r="D73" s="137" t="s">
        <v>75</v>
      </c>
      <c r="E73" s="39" t="s">
        <v>186</v>
      </c>
      <c r="F73" s="137" t="s">
        <v>195</v>
      </c>
      <c r="G73" s="39"/>
      <c r="H73" s="105">
        <v>74.1</v>
      </c>
      <c r="I73" s="105">
        <v>74.1</v>
      </c>
      <c r="J73" s="105">
        <v>74.1</v>
      </c>
      <c r="K73" s="138">
        <f t="shared" si="3"/>
        <v>100</v>
      </c>
    </row>
    <row r="74" spans="1:11" s="55" customFormat="1" ht="66" customHeight="1">
      <c r="A74" s="71"/>
      <c r="B74" s="135" t="s">
        <v>240</v>
      </c>
      <c r="C74" s="39" t="s">
        <v>143</v>
      </c>
      <c r="D74" s="137" t="s">
        <v>75</v>
      </c>
      <c r="E74" s="39" t="s">
        <v>156</v>
      </c>
      <c r="F74" s="136" t="s">
        <v>217</v>
      </c>
      <c r="G74" s="39"/>
      <c r="H74" s="96">
        <v>447.81188</v>
      </c>
      <c r="I74" s="112">
        <v>447.81188</v>
      </c>
      <c r="J74" s="112">
        <v>447.81188</v>
      </c>
      <c r="K74" s="108">
        <f t="shared" si="3"/>
        <v>100</v>
      </c>
    </row>
    <row r="75" spans="1:11" s="55" customFormat="1" ht="48" customHeight="1">
      <c r="A75" s="71"/>
      <c r="B75" s="135" t="s">
        <v>226</v>
      </c>
      <c r="C75" s="39" t="s">
        <v>143</v>
      </c>
      <c r="D75" s="137" t="s">
        <v>75</v>
      </c>
      <c r="E75" s="39" t="s">
        <v>156</v>
      </c>
      <c r="F75" s="43">
        <v>611</v>
      </c>
      <c r="G75" s="39"/>
      <c r="H75" s="149">
        <v>447.81188</v>
      </c>
      <c r="I75" s="154">
        <v>447.81188</v>
      </c>
      <c r="J75" s="154">
        <v>447.81188</v>
      </c>
      <c r="K75" s="108">
        <f t="shared" si="3"/>
        <v>100</v>
      </c>
    </row>
    <row r="76" spans="1:11" s="3" customFormat="1" ht="15.75">
      <c r="A76" s="67" t="s">
        <v>91</v>
      </c>
      <c r="B76" s="87" t="s">
        <v>152</v>
      </c>
      <c r="C76" s="60" t="s">
        <v>9</v>
      </c>
      <c r="D76" s="161" t="s">
        <v>32</v>
      </c>
      <c r="E76" s="60" t="s">
        <v>23</v>
      </c>
      <c r="F76" s="60" t="s">
        <v>9</v>
      </c>
      <c r="G76" s="60" t="s">
        <v>9</v>
      </c>
      <c r="H76" s="106">
        <f>H77+H79+H89+H99</f>
        <v>79736.04944999999</v>
      </c>
      <c r="I76" s="106">
        <f>I77+I79+I89+I99</f>
        <v>48773.019</v>
      </c>
      <c r="J76" s="155">
        <f>J77+J79+J89+J99</f>
        <v>48773.019</v>
      </c>
      <c r="K76" s="128">
        <f t="shared" si="3"/>
        <v>61.16809063958461</v>
      </c>
    </row>
    <row r="77" spans="1:11" s="3" customFormat="1" ht="15.75">
      <c r="A77" s="72" t="s">
        <v>103</v>
      </c>
      <c r="B77" s="151" t="s">
        <v>5</v>
      </c>
      <c r="C77" s="52" t="s">
        <v>143</v>
      </c>
      <c r="D77" s="158" t="s">
        <v>33</v>
      </c>
      <c r="E77" s="52" t="s">
        <v>162</v>
      </c>
      <c r="F77" s="52" t="s">
        <v>9</v>
      </c>
      <c r="G77" s="52"/>
      <c r="H77" s="113">
        <f>H78</f>
        <v>84.08984</v>
      </c>
      <c r="I77" s="113">
        <f>I78</f>
        <v>84.08984</v>
      </c>
      <c r="J77" s="113">
        <f>J78</f>
        <v>84.08984</v>
      </c>
      <c r="K77" s="152">
        <f t="shared" si="3"/>
        <v>100.00000000000001</v>
      </c>
    </row>
    <row r="78" spans="1:11" s="3" customFormat="1" ht="50.25" customHeight="1">
      <c r="A78" s="68"/>
      <c r="B78" s="82" t="s">
        <v>241</v>
      </c>
      <c r="C78" s="39" t="s">
        <v>143</v>
      </c>
      <c r="D78" s="137" t="s">
        <v>33</v>
      </c>
      <c r="E78" s="57" t="s">
        <v>151</v>
      </c>
      <c r="F78" s="39" t="s">
        <v>205</v>
      </c>
      <c r="G78" s="39"/>
      <c r="H78" s="112">
        <v>84.08984</v>
      </c>
      <c r="I78" s="112">
        <v>84.08984</v>
      </c>
      <c r="J78" s="112">
        <v>84.08984</v>
      </c>
      <c r="K78" s="108">
        <f t="shared" si="3"/>
        <v>100.00000000000001</v>
      </c>
    </row>
    <row r="79" spans="1:11" s="3" customFormat="1" ht="21" customHeight="1">
      <c r="A79" s="68" t="s">
        <v>104</v>
      </c>
      <c r="B79" s="78" t="s">
        <v>6</v>
      </c>
      <c r="C79" s="48" t="s">
        <v>143</v>
      </c>
      <c r="D79" s="160" t="s">
        <v>34</v>
      </c>
      <c r="E79" s="48" t="s">
        <v>23</v>
      </c>
      <c r="F79" s="48" t="s">
        <v>9</v>
      </c>
      <c r="G79" s="48" t="s">
        <v>9</v>
      </c>
      <c r="H79" s="117">
        <f>H80+H81+H87+H83+H84+H88</f>
        <v>73860.60663</v>
      </c>
      <c r="I79" s="117">
        <f>I80+I81+I87+I83+I84+I88</f>
        <v>43323.29924</v>
      </c>
      <c r="J79" s="117">
        <f>J80+J81+J87+J83+J84+J88</f>
        <v>43323.29924</v>
      </c>
      <c r="K79" s="108">
        <f t="shared" si="3"/>
        <v>58.655487974835225</v>
      </c>
    </row>
    <row r="80" spans="1:11" s="3" customFormat="1" ht="21" customHeight="1">
      <c r="A80" s="68"/>
      <c r="B80" s="81" t="s">
        <v>157</v>
      </c>
      <c r="C80" s="53" t="s">
        <v>143</v>
      </c>
      <c r="D80" s="159" t="s">
        <v>34</v>
      </c>
      <c r="E80" s="59" t="s">
        <v>158</v>
      </c>
      <c r="F80" s="159" t="s">
        <v>200</v>
      </c>
      <c r="G80" s="53" t="s">
        <v>159</v>
      </c>
      <c r="H80" s="120">
        <v>765.85489</v>
      </c>
      <c r="I80" s="103">
        <v>589.50854</v>
      </c>
      <c r="J80" s="103">
        <v>589.50854</v>
      </c>
      <c r="K80" s="108">
        <f t="shared" si="3"/>
        <v>76.97392126072344</v>
      </c>
    </row>
    <row r="81" spans="1:11" s="3" customFormat="1" ht="51" customHeight="1">
      <c r="A81" s="68"/>
      <c r="B81" s="81" t="s">
        <v>242</v>
      </c>
      <c r="C81" s="53" t="s">
        <v>143</v>
      </c>
      <c r="D81" s="159" t="s">
        <v>34</v>
      </c>
      <c r="E81" s="59" t="s">
        <v>209</v>
      </c>
      <c r="F81" s="53" t="s">
        <v>9</v>
      </c>
      <c r="G81" s="53"/>
      <c r="H81" s="120">
        <v>34.6</v>
      </c>
      <c r="I81" s="120">
        <f>I82</f>
        <v>34.6</v>
      </c>
      <c r="J81" s="120">
        <f>J82</f>
        <v>34.6</v>
      </c>
      <c r="K81" s="108">
        <f t="shared" si="3"/>
        <v>100</v>
      </c>
    </row>
    <row r="82" spans="1:11" s="3" customFormat="1" ht="33.75" customHeight="1">
      <c r="A82" s="68"/>
      <c r="B82" s="81" t="s">
        <v>194</v>
      </c>
      <c r="C82" s="53" t="s">
        <v>143</v>
      </c>
      <c r="D82" s="159" t="s">
        <v>34</v>
      </c>
      <c r="E82" s="59" t="s">
        <v>209</v>
      </c>
      <c r="F82" s="53" t="s">
        <v>195</v>
      </c>
      <c r="G82" s="53"/>
      <c r="H82" s="120">
        <v>34.6</v>
      </c>
      <c r="I82" s="120">
        <v>34.6</v>
      </c>
      <c r="J82" s="120">
        <v>34.6</v>
      </c>
      <c r="K82" s="138">
        <f t="shared" si="3"/>
        <v>100</v>
      </c>
    </row>
    <row r="83" spans="1:11" s="3" customFormat="1" ht="33.75" customHeight="1">
      <c r="A83" s="68"/>
      <c r="B83" s="81" t="s">
        <v>194</v>
      </c>
      <c r="C83" s="53" t="s">
        <v>143</v>
      </c>
      <c r="D83" s="166" t="s">
        <v>34</v>
      </c>
      <c r="E83" s="59" t="s">
        <v>163</v>
      </c>
      <c r="F83" s="59" t="s">
        <v>195</v>
      </c>
      <c r="G83" s="58"/>
      <c r="H83" s="120">
        <v>57.62367</v>
      </c>
      <c r="I83" s="120">
        <v>57.62367</v>
      </c>
      <c r="J83" s="120">
        <v>57.62367</v>
      </c>
      <c r="K83" s="108">
        <f t="shared" si="3"/>
        <v>99.99999999999999</v>
      </c>
    </row>
    <row r="84" spans="1:11" s="3" customFormat="1" ht="33.75" customHeight="1">
      <c r="A84" s="68"/>
      <c r="B84" s="81" t="s">
        <v>249</v>
      </c>
      <c r="C84" s="53" t="s">
        <v>143</v>
      </c>
      <c r="D84" s="166" t="s">
        <v>34</v>
      </c>
      <c r="E84" s="59" t="s">
        <v>250</v>
      </c>
      <c r="F84" s="59" t="s">
        <v>9</v>
      </c>
      <c r="G84" s="58"/>
      <c r="H84" s="120">
        <f>H85+H86</f>
        <v>1445.90777</v>
      </c>
      <c r="I84" s="120">
        <f>I85+I86</f>
        <v>1445.90777</v>
      </c>
      <c r="J84" s="120">
        <f>J85+J86</f>
        <v>1445.90777</v>
      </c>
      <c r="K84" s="108">
        <f t="shared" si="3"/>
        <v>100</v>
      </c>
    </row>
    <row r="85" spans="1:11" s="3" customFormat="1" ht="48.75" customHeight="1">
      <c r="A85" s="68"/>
      <c r="B85" s="81" t="s">
        <v>242</v>
      </c>
      <c r="C85" s="53" t="s">
        <v>143</v>
      </c>
      <c r="D85" s="166" t="s">
        <v>34</v>
      </c>
      <c r="E85" s="59" t="s">
        <v>250</v>
      </c>
      <c r="F85" s="59" t="s">
        <v>195</v>
      </c>
      <c r="G85" s="58"/>
      <c r="H85" s="120">
        <v>669.99</v>
      </c>
      <c r="I85" s="120">
        <v>669.99</v>
      </c>
      <c r="J85" s="120">
        <v>669.99</v>
      </c>
      <c r="K85" s="108">
        <f t="shared" si="3"/>
        <v>100</v>
      </c>
    </row>
    <row r="86" spans="1:11" s="3" customFormat="1" ht="54" customHeight="1">
      <c r="A86" s="68"/>
      <c r="B86" s="81" t="s">
        <v>251</v>
      </c>
      <c r="C86" s="53" t="s">
        <v>143</v>
      </c>
      <c r="D86" s="166" t="s">
        <v>34</v>
      </c>
      <c r="E86" s="59" t="s">
        <v>250</v>
      </c>
      <c r="F86" s="59" t="s">
        <v>195</v>
      </c>
      <c r="G86" s="58"/>
      <c r="H86" s="120">
        <v>775.91777</v>
      </c>
      <c r="I86" s="120">
        <v>775.91777</v>
      </c>
      <c r="J86" s="120">
        <v>775.91777</v>
      </c>
      <c r="K86" s="108">
        <f t="shared" si="3"/>
        <v>100</v>
      </c>
    </row>
    <row r="87" spans="1:11" s="3" customFormat="1" ht="51" customHeight="1">
      <c r="A87" s="68"/>
      <c r="B87" s="81" t="s">
        <v>210</v>
      </c>
      <c r="C87" s="53" t="s">
        <v>143</v>
      </c>
      <c r="D87" s="166" t="s">
        <v>34</v>
      </c>
      <c r="E87" s="59" t="s">
        <v>253</v>
      </c>
      <c r="F87" s="166" t="s">
        <v>223</v>
      </c>
      <c r="G87" s="58"/>
      <c r="H87" s="120">
        <v>68750</v>
      </c>
      <c r="I87" s="103">
        <v>38389.03896</v>
      </c>
      <c r="J87" s="103">
        <v>38389.03896</v>
      </c>
      <c r="K87" s="108">
        <f t="shared" si="3"/>
        <v>55.838602123636356</v>
      </c>
    </row>
    <row r="88" spans="1:11" s="3" customFormat="1" ht="32.25" customHeight="1">
      <c r="A88" s="68"/>
      <c r="B88" s="81" t="s">
        <v>252</v>
      </c>
      <c r="C88" s="53" t="s">
        <v>143</v>
      </c>
      <c r="D88" s="166" t="s">
        <v>34</v>
      </c>
      <c r="E88" s="59" t="s">
        <v>211</v>
      </c>
      <c r="F88" s="59" t="s">
        <v>223</v>
      </c>
      <c r="G88" s="58"/>
      <c r="H88" s="120">
        <v>2806.6203</v>
      </c>
      <c r="I88" s="120">
        <v>2806.6203</v>
      </c>
      <c r="J88" s="120">
        <v>2806.6203</v>
      </c>
      <c r="K88" s="108">
        <f t="shared" si="3"/>
        <v>100.00000000000001</v>
      </c>
    </row>
    <row r="89" spans="1:11" s="4" customFormat="1" ht="15.75">
      <c r="A89" s="74" t="s">
        <v>105</v>
      </c>
      <c r="B89" s="78" t="s">
        <v>85</v>
      </c>
      <c r="C89" s="48" t="s">
        <v>143</v>
      </c>
      <c r="D89" s="160" t="s">
        <v>77</v>
      </c>
      <c r="E89" s="48" t="s">
        <v>23</v>
      </c>
      <c r="F89" s="48" t="s">
        <v>9</v>
      </c>
      <c r="G89" s="48" t="s">
        <v>9</v>
      </c>
      <c r="H89" s="117">
        <f>H90+H92+H93+H91</f>
        <v>3181.32487</v>
      </c>
      <c r="I89" s="117">
        <f>I90+I92+I93+I91</f>
        <v>2845.92487</v>
      </c>
      <c r="J89" s="117">
        <f>J90+J92+J93+J91</f>
        <v>2845.92487</v>
      </c>
      <c r="K89" s="109">
        <f t="shared" si="3"/>
        <v>89.45722258160951</v>
      </c>
    </row>
    <row r="90" spans="1:11" s="4" customFormat="1" ht="15.75">
      <c r="A90" s="66"/>
      <c r="B90" s="79" t="s">
        <v>160</v>
      </c>
      <c r="C90" s="39" t="s">
        <v>143</v>
      </c>
      <c r="D90" s="137" t="s">
        <v>77</v>
      </c>
      <c r="E90" s="39" t="s">
        <v>86</v>
      </c>
      <c r="F90" s="57" t="s">
        <v>195</v>
      </c>
      <c r="G90" s="39" t="s">
        <v>56</v>
      </c>
      <c r="H90" s="112">
        <v>177.68738</v>
      </c>
      <c r="I90" s="112">
        <v>177.68738</v>
      </c>
      <c r="J90" s="112">
        <v>177.68738</v>
      </c>
      <c r="K90" s="108">
        <f t="shared" si="3"/>
        <v>99.99999999999999</v>
      </c>
    </row>
    <row r="91" spans="1:11" s="4" customFormat="1" ht="31.5">
      <c r="A91" s="66"/>
      <c r="B91" s="79" t="s">
        <v>128</v>
      </c>
      <c r="C91" s="39" t="s">
        <v>143</v>
      </c>
      <c r="D91" s="137" t="s">
        <v>77</v>
      </c>
      <c r="E91" s="39" t="s">
        <v>86</v>
      </c>
      <c r="F91" s="57" t="s">
        <v>200</v>
      </c>
      <c r="G91" s="39"/>
      <c r="H91" s="119">
        <v>234.7362</v>
      </c>
      <c r="I91" s="96">
        <v>234.7362</v>
      </c>
      <c r="J91" s="112">
        <v>234.7362</v>
      </c>
      <c r="K91" s="108">
        <f t="shared" si="3"/>
        <v>100</v>
      </c>
    </row>
    <row r="92" spans="1:11" s="4" customFormat="1" ht="31.5">
      <c r="A92" s="66"/>
      <c r="B92" s="79" t="s">
        <v>243</v>
      </c>
      <c r="C92" s="39" t="s">
        <v>143</v>
      </c>
      <c r="D92" s="137" t="s">
        <v>77</v>
      </c>
      <c r="E92" s="39" t="s">
        <v>89</v>
      </c>
      <c r="F92" s="57" t="s">
        <v>195</v>
      </c>
      <c r="G92" s="39" t="s">
        <v>56</v>
      </c>
      <c r="H92" s="112">
        <v>77.707</v>
      </c>
      <c r="I92" s="96">
        <v>77.707</v>
      </c>
      <c r="J92" s="112">
        <v>77.707</v>
      </c>
      <c r="K92" s="108">
        <f t="shared" si="3"/>
        <v>100</v>
      </c>
    </row>
    <row r="93" spans="1:11" s="4" customFormat="1" ht="31.5">
      <c r="A93" s="69" t="s">
        <v>134</v>
      </c>
      <c r="B93" s="79" t="s">
        <v>137</v>
      </c>
      <c r="C93" s="39" t="s">
        <v>143</v>
      </c>
      <c r="D93" s="137" t="s">
        <v>77</v>
      </c>
      <c r="E93" s="39" t="s">
        <v>145</v>
      </c>
      <c r="F93" s="39" t="s">
        <v>9</v>
      </c>
      <c r="G93" s="39"/>
      <c r="H93" s="112">
        <f>H94+H95+H96+H97+H98</f>
        <v>2691.19429</v>
      </c>
      <c r="I93" s="112">
        <f>I94+I95+I96+I97+I98</f>
        <v>2355.79429</v>
      </c>
      <c r="J93" s="112">
        <f>J94+J95+J96+J97+J98</f>
        <v>2355.79429</v>
      </c>
      <c r="K93" s="108">
        <f t="shared" si="3"/>
        <v>87.5371317022228</v>
      </c>
    </row>
    <row r="94" spans="1:11" s="4" customFormat="1" ht="31.5">
      <c r="A94" s="69"/>
      <c r="B94" s="79" t="s">
        <v>128</v>
      </c>
      <c r="C94" s="39" t="s">
        <v>143</v>
      </c>
      <c r="D94" s="137" t="s">
        <v>77</v>
      </c>
      <c r="E94" s="39" t="s">
        <v>86</v>
      </c>
      <c r="F94" s="57" t="s">
        <v>200</v>
      </c>
      <c r="G94" s="39" t="s">
        <v>58</v>
      </c>
      <c r="H94" s="112">
        <v>1671.2</v>
      </c>
      <c r="I94" s="102">
        <v>1441.2</v>
      </c>
      <c r="J94" s="119">
        <v>1441.2</v>
      </c>
      <c r="K94" s="108">
        <f t="shared" si="3"/>
        <v>86.23743417903303</v>
      </c>
    </row>
    <row r="95" spans="1:11" s="4" customFormat="1" ht="22.5" customHeight="1">
      <c r="A95" s="69"/>
      <c r="B95" s="79" t="s">
        <v>129</v>
      </c>
      <c r="C95" s="39" t="s">
        <v>143</v>
      </c>
      <c r="D95" s="137" t="s">
        <v>77</v>
      </c>
      <c r="E95" s="39" t="s">
        <v>88</v>
      </c>
      <c r="F95" s="57" t="s">
        <v>200</v>
      </c>
      <c r="G95" s="39" t="s">
        <v>57</v>
      </c>
      <c r="H95" s="112">
        <v>153.054</v>
      </c>
      <c r="I95" s="112">
        <v>153.054</v>
      </c>
      <c r="J95" s="112">
        <v>153.054</v>
      </c>
      <c r="K95" s="108">
        <f t="shared" si="3"/>
        <v>100</v>
      </c>
    </row>
    <row r="96" spans="1:11" s="4" customFormat="1" ht="31.5">
      <c r="A96" s="66"/>
      <c r="B96" s="79" t="s">
        <v>130</v>
      </c>
      <c r="C96" s="39" t="s">
        <v>143</v>
      </c>
      <c r="D96" s="137" t="s">
        <v>77</v>
      </c>
      <c r="E96" s="39" t="s">
        <v>89</v>
      </c>
      <c r="F96" s="57" t="s">
        <v>200</v>
      </c>
      <c r="G96" s="39" t="s">
        <v>56</v>
      </c>
      <c r="H96" s="119">
        <v>153.79</v>
      </c>
      <c r="I96" s="102">
        <v>137.29</v>
      </c>
      <c r="J96" s="119">
        <v>137.29</v>
      </c>
      <c r="K96" s="108">
        <f t="shared" si="3"/>
        <v>89.27108394564016</v>
      </c>
    </row>
    <row r="97" spans="1:11" s="4" customFormat="1" ht="32.25" customHeight="1">
      <c r="A97" s="66"/>
      <c r="B97" s="79" t="s">
        <v>141</v>
      </c>
      <c r="C97" s="39" t="s">
        <v>143</v>
      </c>
      <c r="D97" s="137" t="s">
        <v>77</v>
      </c>
      <c r="E97" s="39" t="s">
        <v>90</v>
      </c>
      <c r="F97" s="57" t="s">
        <v>200</v>
      </c>
      <c r="G97" s="39"/>
      <c r="H97" s="119">
        <v>686.4</v>
      </c>
      <c r="I97" s="102">
        <v>597.5</v>
      </c>
      <c r="J97" s="119">
        <v>597.5</v>
      </c>
      <c r="K97" s="108">
        <f t="shared" si="3"/>
        <v>87.0483682983683</v>
      </c>
    </row>
    <row r="98" spans="1:11" s="4" customFormat="1" ht="51.75" customHeight="1">
      <c r="A98" s="66"/>
      <c r="B98" s="79" t="s">
        <v>246</v>
      </c>
      <c r="C98" s="39" t="s">
        <v>143</v>
      </c>
      <c r="D98" s="137" t="s">
        <v>77</v>
      </c>
      <c r="E98" s="39" t="s">
        <v>169</v>
      </c>
      <c r="F98" s="57" t="s">
        <v>200</v>
      </c>
      <c r="G98" s="39"/>
      <c r="H98" s="119">
        <v>26.75029</v>
      </c>
      <c r="I98" s="102">
        <v>26.75029</v>
      </c>
      <c r="J98" s="119">
        <v>26.75029</v>
      </c>
      <c r="K98" s="108">
        <f t="shared" si="3"/>
        <v>100</v>
      </c>
    </row>
    <row r="99" spans="1:11" s="4" customFormat="1" ht="31.5">
      <c r="A99" s="72" t="s">
        <v>153</v>
      </c>
      <c r="B99" s="78" t="s">
        <v>142</v>
      </c>
      <c r="C99" s="48" t="s">
        <v>143</v>
      </c>
      <c r="D99" s="160" t="s">
        <v>138</v>
      </c>
      <c r="E99" s="48" t="s">
        <v>23</v>
      </c>
      <c r="F99" s="48" t="s">
        <v>9</v>
      </c>
      <c r="G99" s="48" t="s">
        <v>9</v>
      </c>
      <c r="H99" s="122">
        <f>H100+H107+H106+H105</f>
        <v>2610.02811</v>
      </c>
      <c r="I99" s="122">
        <f>I100+I107+I106+I105</f>
        <v>2519.7050500000005</v>
      </c>
      <c r="J99" s="122">
        <f>J100+J107</f>
        <v>2519.7050500000005</v>
      </c>
      <c r="K99" s="146">
        <f>K100</f>
        <v>96.43280108059969</v>
      </c>
    </row>
    <row r="100" spans="1:11" s="3" customFormat="1" ht="31.5">
      <c r="A100" s="69"/>
      <c r="B100" s="79" t="s">
        <v>139</v>
      </c>
      <c r="C100" s="39" t="s">
        <v>143</v>
      </c>
      <c r="D100" s="137" t="s">
        <v>138</v>
      </c>
      <c r="E100" s="39" t="s">
        <v>140</v>
      </c>
      <c r="F100" s="39" t="s">
        <v>9</v>
      </c>
      <c r="G100" s="39"/>
      <c r="H100" s="112">
        <f>H101+H103+H104+H102</f>
        <v>2407.49288</v>
      </c>
      <c r="I100" s="112">
        <f>I101+I103+I104+I102</f>
        <v>2317.16982</v>
      </c>
      <c r="J100" s="112">
        <f>J101+J103+J104+J102+J105+J106</f>
        <v>2321.6128200000003</v>
      </c>
      <c r="K100" s="138">
        <f t="shared" si="3"/>
        <v>96.43280108059969</v>
      </c>
    </row>
    <row r="101" spans="1:11" s="3" customFormat="1" ht="15.75">
      <c r="A101" s="69"/>
      <c r="B101" s="81" t="s">
        <v>188</v>
      </c>
      <c r="C101" s="39" t="s">
        <v>143</v>
      </c>
      <c r="D101" s="137" t="s">
        <v>138</v>
      </c>
      <c r="E101" s="39" t="s">
        <v>140</v>
      </c>
      <c r="F101" s="39" t="s">
        <v>196</v>
      </c>
      <c r="G101" s="39"/>
      <c r="H101" s="112">
        <v>1437.8083</v>
      </c>
      <c r="I101" s="96">
        <v>1416.70592</v>
      </c>
      <c r="J101" s="112">
        <v>1416.70592</v>
      </c>
      <c r="K101" s="138">
        <f t="shared" si="3"/>
        <v>98.53232311984846</v>
      </c>
    </row>
    <row r="102" spans="1:11" s="3" customFormat="1" ht="31.5">
      <c r="A102" s="69"/>
      <c r="B102" s="81" t="s">
        <v>265</v>
      </c>
      <c r="C102" s="39" t="s">
        <v>143</v>
      </c>
      <c r="D102" s="137" t="s">
        <v>138</v>
      </c>
      <c r="E102" s="39" t="s">
        <v>140</v>
      </c>
      <c r="F102" s="57" t="s">
        <v>228</v>
      </c>
      <c r="G102" s="39"/>
      <c r="H102" s="112">
        <v>0.5</v>
      </c>
      <c r="I102" s="96">
        <v>0.5</v>
      </c>
      <c r="J102" s="112">
        <v>0.5</v>
      </c>
      <c r="K102" s="138">
        <f t="shared" si="3"/>
        <v>100</v>
      </c>
    </row>
    <row r="103" spans="1:11" s="3" customFormat="1" ht="31.5">
      <c r="A103" s="69"/>
      <c r="B103" s="79" t="s">
        <v>199</v>
      </c>
      <c r="C103" s="39" t="s">
        <v>143</v>
      </c>
      <c r="D103" s="137" t="s">
        <v>138</v>
      </c>
      <c r="E103" s="39" t="s">
        <v>140</v>
      </c>
      <c r="F103" s="39" t="s">
        <v>197</v>
      </c>
      <c r="G103" s="39"/>
      <c r="H103" s="112">
        <v>350.22037</v>
      </c>
      <c r="I103" s="96">
        <v>317.79812</v>
      </c>
      <c r="J103" s="112">
        <v>317.79812</v>
      </c>
      <c r="K103" s="138">
        <f t="shared" si="3"/>
        <v>90.74232889423307</v>
      </c>
    </row>
    <row r="104" spans="1:11" s="3" customFormat="1" ht="31.5">
      <c r="A104" s="69"/>
      <c r="B104" s="81" t="s">
        <v>194</v>
      </c>
      <c r="C104" s="39" t="s">
        <v>143</v>
      </c>
      <c r="D104" s="137" t="s">
        <v>138</v>
      </c>
      <c r="E104" s="39" t="s">
        <v>140</v>
      </c>
      <c r="F104" s="137" t="s">
        <v>195</v>
      </c>
      <c r="G104" s="39"/>
      <c r="H104" s="156">
        <v>618.96421</v>
      </c>
      <c r="I104" s="112">
        <v>582.16578</v>
      </c>
      <c r="J104" s="96">
        <v>582.16578</v>
      </c>
      <c r="K104" s="138">
        <f t="shared" si="3"/>
        <v>94.05483719325225</v>
      </c>
    </row>
    <row r="105" spans="1:11" s="3" customFormat="1" ht="20.25" customHeight="1">
      <c r="A105" s="69"/>
      <c r="B105" s="82" t="s">
        <v>192</v>
      </c>
      <c r="C105" s="39" t="s">
        <v>143</v>
      </c>
      <c r="D105" s="137" t="s">
        <v>138</v>
      </c>
      <c r="E105" s="39" t="s">
        <v>140</v>
      </c>
      <c r="F105" s="39" t="s">
        <v>193</v>
      </c>
      <c r="G105" s="39"/>
      <c r="H105" s="156">
        <v>3.643</v>
      </c>
      <c r="I105" s="156">
        <v>3.643</v>
      </c>
      <c r="J105" s="112">
        <v>3.643</v>
      </c>
      <c r="K105" s="138">
        <f t="shared" si="3"/>
        <v>100</v>
      </c>
    </row>
    <row r="106" spans="1:11" s="3" customFormat="1" ht="20.25" customHeight="1">
      <c r="A106" s="69"/>
      <c r="B106" s="82" t="s">
        <v>266</v>
      </c>
      <c r="C106" s="39" t="s">
        <v>143</v>
      </c>
      <c r="D106" s="137" t="s">
        <v>138</v>
      </c>
      <c r="E106" s="39" t="s">
        <v>140</v>
      </c>
      <c r="F106" s="39" t="s">
        <v>267</v>
      </c>
      <c r="G106" s="39"/>
      <c r="H106" s="156">
        <v>0.8</v>
      </c>
      <c r="I106" s="156">
        <v>0.8</v>
      </c>
      <c r="J106" s="112">
        <v>0.8</v>
      </c>
      <c r="K106" s="138">
        <f t="shared" si="3"/>
        <v>100</v>
      </c>
    </row>
    <row r="107" spans="1:11" s="3" customFormat="1" ht="33.75" customHeight="1">
      <c r="A107" s="69"/>
      <c r="B107" s="82" t="s">
        <v>249</v>
      </c>
      <c r="C107" s="39" t="s">
        <v>143</v>
      </c>
      <c r="D107" s="137" t="s">
        <v>138</v>
      </c>
      <c r="E107" s="39" t="s">
        <v>250</v>
      </c>
      <c r="F107" s="39" t="s">
        <v>254</v>
      </c>
      <c r="G107" s="39"/>
      <c r="H107" s="156">
        <f>H108+H109</f>
        <v>198.09223000000003</v>
      </c>
      <c r="I107" s="156">
        <f>I108+I109</f>
        <v>198.09223000000003</v>
      </c>
      <c r="J107" s="112">
        <f>J108+J109</f>
        <v>198.09223000000003</v>
      </c>
      <c r="K107" s="138">
        <f t="shared" si="3"/>
        <v>100</v>
      </c>
    </row>
    <row r="108" spans="1:11" s="3" customFormat="1" ht="30.75" customHeight="1">
      <c r="A108" s="69"/>
      <c r="B108" s="79" t="s">
        <v>199</v>
      </c>
      <c r="C108" s="39" t="s">
        <v>143</v>
      </c>
      <c r="D108" s="137" t="s">
        <v>138</v>
      </c>
      <c r="E108" s="39" t="s">
        <v>250</v>
      </c>
      <c r="F108" s="39" t="s">
        <v>197</v>
      </c>
      <c r="G108" s="39"/>
      <c r="H108" s="156">
        <v>143.729</v>
      </c>
      <c r="I108" s="156">
        <v>143.729</v>
      </c>
      <c r="J108" s="112">
        <v>143.729</v>
      </c>
      <c r="K108" s="138">
        <f t="shared" si="3"/>
        <v>100</v>
      </c>
    </row>
    <row r="109" spans="1:11" s="3" customFormat="1" ht="32.25" customHeight="1">
      <c r="A109" s="69"/>
      <c r="B109" s="81" t="s">
        <v>194</v>
      </c>
      <c r="C109" s="39" t="s">
        <v>143</v>
      </c>
      <c r="D109" s="137" t="s">
        <v>138</v>
      </c>
      <c r="E109" s="39" t="s">
        <v>250</v>
      </c>
      <c r="F109" s="39" t="s">
        <v>195</v>
      </c>
      <c r="G109" s="39"/>
      <c r="H109" s="156">
        <v>54.36323</v>
      </c>
      <c r="I109" s="149">
        <v>54.36323</v>
      </c>
      <c r="J109" s="149">
        <v>54.36323</v>
      </c>
      <c r="K109" s="138">
        <f t="shared" si="3"/>
        <v>100</v>
      </c>
    </row>
    <row r="110" spans="1:11" s="3" customFormat="1" ht="15.75">
      <c r="A110" s="73" t="s">
        <v>213</v>
      </c>
      <c r="B110" s="141" t="s">
        <v>114</v>
      </c>
      <c r="C110" s="60" t="s">
        <v>9</v>
      </c>
      <c r="D110" s="161" t="s">
        <v>115</v>
      </c>
      <c r="E110" s="60" t="s">
        <v>23</v>
      </c>
      <c r="F110" s="60" t="s">
        <v>9</v>
      </c>
      <c r="G110" s="60"/>
      <c r="H110" s="133">
        <v>16</v>
      </c>
      <c r="I110" s="148">
        <v>16</v>
      </c>
      <c r="J110" s="148">
        <v>16</v>
      </c>
      <c r="K110" s="143">
        <f t="shared" si="3"/>
        <v>100</v>
      </c>
    </row>
    <row r="111" spans="1:11" s="3" customFormat="1" ht="15.75">
      <c r="A111" s="74" t="s">
        <v>146</v>
      </c>
      <c r="B111" s="78" t="s">
        <v>121</v>
      </c>
      <c r="C111" s="48" t="s">
        <v>143</v>
      </c>
      <c r="D111" s="160" t="s">
        <v>116</v>
      </c>
      <c r="E111" s="48" t="s">
        <v>23</v>
      </c>
      <c r="F111" s="48" t="s">
        <v>9</v>
      </c>
      <c r="G111" s="48"/>
      <c r="H111" s="113">
        <f>H112+H113</f>
        <v>16</v>
      </c>
      <c r="I111" s="113">
        <f>I112+I113</f>
        <v>16</v>
      </c>
      <c r="J111" s="113">
        <f>J112+J113</f>
        <v>16</v>
      </c>
      <c r="K111" s="145">
        <f t="shared" si="3"/>
        <v>100</v>
      </c>
    </row>
    <row r="112" spans="1:11" s="3" customFormat="1" ht="31.5">
      <c r="A112" s="66"/>
      <c r="B112" s="79" t="s">
        <v>244</v>
      </c>
      <c r="C112" s="39" t="s">
        <v>143</v>
      </c>
      <c r="D112" s="137" t="s">
        <v>116</v>
      </c>
      <c r="E112" s="57" t="s">
        <v>117</v>
      </c>
      <c r="F112" s="39" t="s">
        <v>217</v>
      </c>
      <c r="G112" s="39"/>
      <c r="H112" s="112">
        <v>13.93</v>
      </c>
      <c r="I112" s="112">
        <v>13.93</v>
      </c>
      <c r="J112" s="112">
        <v>13.93</v>
      </c>
      <c r="K112" s="138">
        <f t="shared" si="3"/>
        <v>100</v>
      </c>
    </row>
    <row r="113" spans="1:11" s="3" customFormat="1" ht="31.5">
      <c r="A113" s="66"/>
      <c r="B113" s="81" t="s">
        <v>194</v>
      </c>
      <c r="C113" s="39" t="s">
        <v>143</v>
      </c>
      <c r="D113" s="137" t="s">
        <v>116</v>
      </c>
      <c r="E113" s="57" t="s">
        <v>117</v>
      </c>
      <c r="F113" s="39" t="s">
        <v>195</v>
      </c>
      <c r="G113" s="39"/>
      <c r="H113" s="112">
        <v>2.07</v>
      </c>
      <c r="I113" s="96">
        <v>2.07</v>
      </c>
      <c r="J113" s="112">
        <v>2.07</v>
      </c>
      <c r="K113" s="138">
        <f t="shared" si="3"/>
        <v>100</v>
      </c>
    </row>
    <row r="114" spans="1:11" s="3" customFormat="1" ht="15.75">
      <c r="A114" s="73" t="s">
        <v>147</v>
      </c>
      <c r="B114" s="84" t="s">
        <v>149</v>
      </c>
      <c r="C114" s="60" t="s">
        <v>9</v>
      </c>
      <c r="D114" s="161" t="s">
        <v>35</v>
      </c>
      <c r="E114" s="60" t="s">
        <v>23</v>
      </c>
      <c r="F114" s="60" t="s">
        <v>9</v>
      </c>
      <c r="G114" s="60" t="s">
        <v>9</v>
      </c>
      <c r="H114" s="133">
        <f>H115+H125</f>
        <v>7698.3396</v>
      </c>
      <c r="I114" s="133">
        <f>I115+I125</f>
        <v>7544.024820000001</v>
      </c>
      <c r="J114" s="133">
        <f>J115+J125</f>
        <v>7544.024820000001</v>
      </c>
      <c r="K114" s="132">
        <f t="shared" si="3"/>
        <v>97.99547970058376</v>
      </c>
    </row>
    <row r="115" spans="1:11" s="3" customFormat="1" ht="18.75" customHeight="1">
      <c r="A115" s="68" t="s">
        <v>106</v>
      </c>
      <c r="B115" s="89" t="s">
        <v>167</v>
      </c>
      <c r="C115" s="48" t="s">
        <v>143</v>
      </c>
      <c r="D115" s="160" t="s">
        <v>36</v>
      </c>
      <c r="E115" s="48" t="s">
        <v>23</v>
      </c>
      <c r="F115" s="48" t="s">
        <v>9</v>
      </c>
      <c r="G115" s="48" t="s">
        <v>9</v>
      </c>
      <c r="H115" s="122">
        <f>H116+H118+H119+H120+H117</f>
        <v>6857.5586</v>
      </c>
      <c r="I115" s="122">
        <f>I116+I118+I119+I120+I117</f>
        <v>6718.40001</v>
      </c>
      <c r="J115" s="122">
        <f>J116+J118+J119+J120+J117</f>
        <v>6718.40001</v>
      </c>
      <c r="K115" s="145">
        <f t="shared" si="3"/>
        <v>97.97072692896857</v>
      </c>
    </row>
    <row r="116" spans="1:11" s="3" customFormat="1" ht="20.25" customHeight="1">
      <c r="A116" s="66"/>
      <c r="B116" s="90" t="s">
        <v>219</v>
      </c>
      <c r="C116" s="39" t="s">
        <v>143</v>
      </c>
      <c r="D116" s="137" t="s">
        <v>36</v>
      </c>
      <c r="E116" s="39" t="s">
        <v>78</v>
      </c>
      <c r="F116" s="137" t="s">
        <v>217</v>
      </c>
      <c r="G116" s="39"/>
      <c r="H116" s="112">
        <v>5469.01914</v>
      </c>
      <c r="I116" s="96">
        <v>5329.86055</v>
      </c>
      <c r="J116" s="96">
        <v>5329.86055</v>
      </c>
      <c r="K116" s="138">
        <f t="shared" si="3"/>
        <v>97.4555110077746</v>
      </c>
    </row>
    <row r="117" spans="1:11" s="3" customFormat="1" ht="89.25" customHeight="1">
      <c r="A117" s="66"/>
      <c r="B117" s="90" t="s">
        <v>255</v>
      </c>
      <c r="C117" s="39" t="s">
        <v>143</v>
      </c>
      <c r="D117" s="137" t="s">
        <v>36</v>
      </c>
      <c r="E117" s="39" t="s">
        <v>250</v>
      </c>
      <c r="F117" s="39" t="s">
        <v>256</v>
      </c>
      <c r="G117" s="39"/>
      <c r="H117" s="112">
        <v>700</v>
      </c>
      <c r="I117" s="112">
        <v>700</v>
      </c>
      <c r="J117" s="112">
        <v>700</v>
      </c>
      <c r="K117" s="138">
        <f t="shared" si="3"/>
        <v>100</v>
      </c>
    </row>
    <row r="118" spans="1:11" s="3" customFormat="1" ht="47.25" customHeight="1">
      <c r="A118" s="68"/>
      <c r="B118" s="79" t="s">
        <v>132</v>
      </c>
      <c r="C118" s="39" t="s">
        <v>143</v>
      </c>
      <c r="D118" s="137" t="s">
        <v>36</v>
      </c>
      <c r="E118" s="39" t="s">
        <v>84</v>
      </c>
      <c r="F118" s="39" t="s">
        <v>220</v>
      </c>
      <c r="G118" s="39" t="s">
        <v>17</v>
      </c>
      <c r="H118" s="119">
        <v>211</v>
      </c>
      <c r="I118" s="119">
        <v>211</v>
      </c>
      <c r="J118" s="119">
        <v>211</v>
      </c>
      <c r="K118" s="138">
        <f t="shared" si="3"/>
        <v>100</v>
      </c>
    </row>
    <row r="119" spans="1:11" s="3" customFormat="1" ht="66.75" customHeight="1">
      <c r="A119" s="69"/>
      <c r="B119" s="79" t="s">
        <v>245</v>
      </c>
      <c r="C119" s="39" t="s">
        <v>143</v>
      </c>
      <c r="D119" s="137" t="s">
        <v>36</v>
      </c>
      <c r="E119" s="57" t="s">
        <v>119</v>
      </c>
      <c r="F119" s="39" t="s">
        <v>217</v>
      </c>
      <c r="G119" s="39"/>
      <c r="H119" s="119">
        <v>195.63129</v>
      </c>
      <c r="I119" s="119">
        <v>195.63129</v>
      </c>
      <c r="J119" s="119">
        <v>195.63129</v>
      </c>
      <c r="K119" s="138">
        <f t="shared" si="3"/>
        <v>100</v>
      </c>
    </row>
    <row r="120" spans="1:11" s="3" customFormat="1" ht="21" customHeight="1">
      <c r="A120" s="72" t="s">
        <v>214</v>
      </c>
      <c r="B120" s="78" t="s">
        <v>7</v>
      </c>
      <c r="C120" s="48" t="s">
        <v>143</v>
      </c>
      <c r="D120" s="160" t="s">
        <v>36</v>
      </c>
      <c r="E120" s="48" t="s">
        <v>23</v>
      </c>
      <c r="F120" s="48" t="s">
        <v>9</v>
      </c>
      <c r="G120" s="48" t="s">
        <v>9</v>
      </c>
      <c r="H120" s="122">
        <f>H121</f>
        <v>281.90817</v>
      </c>
      <c r="I120" s="122">
        <f>I121</f>
        <v>281.90817</v>
      </c>
      <c r="J120" s="122">
        <f>J121</f>
        <v>281.90817</v>
      </c>
      <c r="K120" s="146">
        <f>K121</f>
        <v>100</v>
      </c>
    </row>
    <row r="121" spans="1:11" s="3" customFormat="1" ht="23.25" customHeight="1">
      <c r="A121" s="69"/>
      <c r="B121" s="90" t="s">
        <v>219</v>
      </c>
      <c r="C121" s="39" t="s">
        <v>143</v>
      </c>
      <c r="D121" s="137" t="s">
        <v>36</v>
      </c>
      <c r="E121" s="39" t="s">
        <v>80</v>
      </c>
      <c r="F121" s="137" t="s">
        <v>217</v>
      </c>
      <c r="G121" s="39"/>
      <c r="H121" s="112">
        <v>281.90817</v>
      </c>
      <c r="I121" s="96">
        <v>281.90817</v>
      </c>
      <c r="J121" s="96">
        <v>281.90817</v>
      </c>
      <c r="K121" s="138">
        <f t="shared" si="3"/>
        <v>100</v>
      </c>
    </row>
    <row r="122" spans="1:11" s="3" customFormat="1" ht="15.75" hidden="1">
      <c r="A122" s="68"/>
      <c r="B122" s="88" t="s">
        <v>131</v>
      </c>
      <c r="C122" s="49" t="s">
        <v>143</v>
      </c>
      <c r="D122" s="163" t="s">
        <v>36</v>
      </c>
      <c r="E122" s="49" t="s">
        <v>80</v>
      </c>
      <c r="F122" s="49" t="s">
        <v>79</v>
      </c>
      <c r="G122" s="49" t="s">
        <v>45</v>
      </c>
      <c r="H122" s="121">
        <v>44.2</v>
      </c>
      <c r="I122" s="104">
        <v>0</v>
      </c>
      <c r="J122" s="121">
        <v>0</v>
      </c>
      <c r="K122" s="138">
        <f t="shared" si="3"/>
        <v>0</v>
      </c>
    </row>
    <row r="123" spans="1:11" s="3" customFormat="1" ht="50.25" customHeight="1" hidden="1">
      <c r="A123" s="68"/>
      <c r="B123" s="79" t="s">
        <v>132</v>
      </c>
      <c r="C123" s="39" t="s">
        <v>143</v>
      </c>
      <c r="D123" s="137" t="s">
        <v>36</v>
      </c>
      <c r="E123" s="39" t="s">
        <v>84</v>
      </c>
      <c r="F123" s="39" t="s">
        <v>79</v>
      </c>
      <c r="G123" s="39" t="s">
        <v>17</v>
      </c>
      <c r="H123" s="119">
        <v>23.4</v>
      </c>
      <c r="I123" s="102">
        <v>15.9544</v>
      </c>
      <c r="J123" s="119">
        <v>15.9544</v>
      </c>
      <c r="K123" s="138">
        <f t="shared" si="3"/>
        <v>68.18119658119659</v>
      </c>
    </row>
    <row r="124" spans="1:11" s="3" customFormat="1" ht="67.5" customHeight="1" hidden="1">
      <c r="A124" s="69"/>
      <c r="B124" s="88" t="s">
        <v>133</v>
      </c>
      <c r="C124" s="49" t="s">
        <v>143</v>
      </c>
      <c r="D124" s="163" t="s">
        <v>36</v>
      </c>
      <c r="E124" s="49" t="s">
        <v>84</v>
      </c>
      <c r="F124" s="49" t="s">
        <v>79</v>
      </c>
      <c r="G124" s="49" t="s">
        <v>17</v>
      </c>
      <c r="H124" s="121">
        <v>23.4</v>
      </c>
      <c r="I124" s="104">
        <v>15.9544</v>
      </c>
      <c r="J124" s="121">
        <v>15.9544</v>
      </c>
      <c r="K124" s="139">
        <f t="shared" si="3"/>
        <v>68.18119658119659</v>
      </c>
    </row>
    <row r="125" spans="1:11" s="3" customFormat="1" ht="20.25" customHeight="1">
      <c r="A125" s="72" t="s">
        <v>215</v>
      </c>
      <c r="B125" s="78" t="s">
        <v>168</v>
      </c>
      <c r="C125" s="48" t="s">
        <v>143</v>
      </c>
      <c r="D125" s="160" t="s">
        <v>161</v>
      </c>
      <c r="E125" s="48" t="s">
        <v>23</v>
      </c>
      <c r="F125" s="48" t="s">
        <v>9</v>
      </c>
      <c r="G125" s="48" t="s">
        <v>9</v>
      </c>
      <c r="H125" s="117">
        <f>H126</f>
        <v>840.781</v>
      </c>
      <c r="I125" s="101">
        <f>I126</f>
        <v>825.62481</v>
      </c>
      <c r="J125" s="117">
        <f>J126</f>
        <v>825.62481</v>
      </c>
      <c r="K125" s="139">
        <f t="shared" si="3"/>
        <v>98.19736768552097</v>
      </c>
    </row>
    <row r="126" spans="1:11" s="4" customFormat="1" ht="32.25" customHeight="1">
      <c r="A126" s="66"/>
      <c r="B126" s="90" t="s">
        <v>221</v>
      </c>
      <c r="C126" s="39" t="s">
        <v>143</v>
      </c>
      <c r="D126" s="137" t="s">
        <v>161</v>
      </c>
      <c r="E126" s="39" t="s">
        <v>81</v>
      </c>
      <c r="F126" s="39" t="s">
        <v>9</v>
      </c>
      <c r="G126" s="39"/>
      <c r="H126" s="112">
        <f>H127+H128+H129</f>
        <v>840.781</v>
      </c>
      <c r="I126" s="112">
        <f>I127+I128+I129</f>
        <v>825.62481</v>
      </c>
      <c r="J126" s="112">
        <f>J127+J128+J129</f>
        <v>825.62481</v>
      </c>
      <c r="K126" s="138">
        <f t="shared" si="3"/>
        <v>98.19736768552097</v>
      </c>
    </row>
    <row r="127" spans="1:11" s="4" customFormat="1" ht="20.25" customHeight="1">
      <c r="A127" s="66"/>
      <c r="B127" s="81" t="s">
        <v>188</v>
      </c>
      <c r="C127" s="39" t="s">
        <v>143</v>
      </c>
      <c r="D127" s="137" t="s">
        <v>161</v>
      </c>
      <c r="E127" s="39" t="s">
        <v>81</v>
      </c>
      <c r="F127" s="137" t="s">
        <v>196</v>
      </c>
      <c r="G127" s="39"/>
      <c r="H127" s="112">
        <v>764.5396</v>
      </c>
      <c r="I127" s="96">
        <v>749.38341</v>
      </c>
      <c r="J127" s="96">
        <v>749.38341</v>
      </c>
      <c r="K127" s="138">
        <f t="shared" si="3"/>
        <v>98.01760562827616</v>
      </c>
    </row>
    <row r="128" spans="1:11" s="4" customFormat="1" ht="32.25" customHeight="1">
      <c r="A128" s="66"/>
      <c r="B128" s="79" t="s">
        <v>199</v>
      </c>
      <c r="C128" s="39" t="s">
        <v>143</v>
      </c>
      <c r="D128" s="137" t="s">
        <v>161</v>
      </c>
      <c r="E128" s="39" t="s">
        <v>81</v>
      </c>
      <c r="F128" s="137" t="s">
        <v>197</v>
      </c>
      <c r="G128" s="39"/>
      <c r="H128" s="112">
        <v>68.6864</v>
      </c>
      <c r="I128" s="96">
        <v>68.6864</v>
      </c>
      <c r="J128" s="96">
        <v>68.6864</v>
      </c>
      <c r="K128" s="138">
        <f t="shared" si="3"/>
        <v>100</v>
      </c>
    </row>
    <row r="129" spans="1:11" s="4" customFormat="1" ht="32.25" customHeight="1">
      <c r="A129" s="66"/>
      <c r="B129" s="81" t="s">
        <v>194</v>
      </c>
      <c r="C129" s="39" t="s">
        <v>143</v>
      </c>
      <c r="D129" s="137" t="s">
        <v>161</v>
      </c>
      <c r="E129" s="39" t="s">
        <v>81</v>
      </c>
      <c r="F129" s="137" t="s">
        <v>195</v>
      </c>
      <c r="G129" s="39"/>
      <c r="H129" s="112">
        <v>7.555</v>
      </c>
      <c r="I129" s="96">
        <v>7.555</v>
      </c>
      <c r="J129" s="96">
        <v>7.555</v>
      </c>
      <c r="K129" s="138">
        <f t="shared" si="3"/>
        <v>100</v>
      </c>
    </row>
    <row r="130" spans="1:11" s="4" customFormat="1" ht="18.75" customHeight="1">
      <c r="A130" s="67" t="s">
        <v>216</v>
      </c>
      <c r="B130" s="91" t="s">
        <v>37</v>
      </c>
      <c r="C130" s="129" t="s">
        <v>9</v>
      </c>
      <c r="D130" s="167" t="s">
        <v>13</v>
      </c>
      <c r="E130" s="129" t="s">
        <v>23</v>
      </c>
      <c r="F130" s="167" t="s">
        <v>9</v>
      </c>
      <c r="G130" s="129"/>
      <c r="H130" s="124">
        <f>H131+H133</f>
        <v>1469.7650099999998</v>
      </c>
      <c r="I130" s="134">
        <f>I131+I133</f>
        <v>1469.7650099999998</v>
      </c>
      <c r="J130" s="134">
        <f>J131+J133</f>
        <v>1469.7650099999998</v>
      </c>
      <c r="K130" s="128">
        <f t="shared" si="3"/>
        <v>100</v>
      </c>
    </row>
    <row r="131" spans="1:11" s="4" customFormat="1" ht="18.75" customHeight="1">
      <c r="A131" s="74" t="s">
        <v>154</v>
      </c>
      <c r="B131" s="92" t="s">
        <v>38</v>
      </c>
      <c r="C131" s="52" t="s">
        <v>143</v>
      </c>
      <c r="D131" s="158" t="s">
        <v>12</v>
      </c>
      <c r="E131" s="52" t="s">
        <v>23</v>
      </c>
      <c r="F131" s="158" t="s">
        <v>9</v>
      </c>
      <c r="G131" s="39"/>
      <c r="H131" s="113">
        <f>H132</f>
        <v>237.14286</v>
      </c>
      <c r="I131" s="99">
        <f>I132</f>
        <v>237.14286</v>
      </c>
      <c r="J131" s="99">
        <f>J132</f>
        <v>237.14286</v>
      </c>
      <c r="K131" s="109">
        <f t="shared" si="3"/>
        <v>100</v>
      </c>
    </row>
    <row r="132" spans="1:11" s="4" customFormat="1" ht="32.25" customHeight="1">
      <c r="A132" s="68"/>
      <c r="B132" s="79" t="s">
        <v>59</v>
      </c>
      <c r="C132" s="53" t="s">
        <v>143</v>
      </c>
      <c r="D132" s="159" t="s">
        <v>12</v>
      </c>
      <c r="E132" s="53" t="s">
        <v>83</v>
      </c>
      <c r="F132" s="53" t="s">
        <v>220</v>
      </c>
      <c r="G132" s="48"/>
      <c r="H132" s="114">
        <v>237.14286</v>
      </c>
      <c r="I132" s="114">
        <v>237.14286</v>
      </c>
      <c r="J132" s="114">
        <v>237.14286</v>
      </c>
      <c r="K132" s="108">
        <f t="shared" si="3"/>
        <v>100</v>
      </c>
    </row>
    <row r="133" spans="1:11" s="4" customFormat="1" ht="20.25" customHeight="1">
      <c r="A133" s="68" t="s">
        <v>155</v>
      </c>
      <c r="B133" s="78" t="s">
        <v>61</v>
      </c>
      <c r="C133" s="48" t="s">
        <v>143</v>
      </c>
      <c r="D133" s="160" t="s">
        <v>39</v>
      </c>
      <c r="E133" s="48" t="s">
        <v>23</v>
      </c>
      <c r="F133" s="48" t="s">
        <v>9</v>
      </c>
      <c r="G133" s="48" t="s">
        <v>9</v>
      </c>
      <c r="H133" s="117">
        <f>H134</f>
        <v>1232.62215</v>
      </c>
      <c r="I133" s="117">
        <f>I134</f>
        <v>1232.62215</v>
      </c>
      <c r="J133" s="117">
        <f>J134</f>
        <v>1232.62215</v>
      </c>
      <c r="K133" s="108">
        <f aca="true" t="shared" si="4" ref="K133:K142">J133*100/H133</f>
        <v>100</v>
      </c>
    </row>
    <row r="134" spans="1:11" s="4" customFormat="1" ht="49.5" customHeight="1">
      <c r="A134" s="69"/>
      <c r="B134" s="79" t="s">
        <v>246</v>
      </c>
      <c r="C134" s="39" t="s">
        <v>143</v>
      </c>
      <c r="D134" s="137" t="s">
        <v>39</v>
      </c>
      <c r="E134" s="39" t="s">
        <v>169</v>
      </c>
      <c r="F134" s="39" t="s">
        <v>224</v>
      </c>
      <c r="G134" s="39" t="s">
        <v>60</v>
      </c>
      <c r="H134" s="112">
        <v>1232.62215</v>
      </c>
      <c r="I134" s="112">
        <v>1232.62215</v>
      </c>
      <c r="J134" s="112">
        <v>1232.62215</v>
      </c>
      <c r="K134" s="108">
        <f t="shared" si="4"/>
        <v>100</v>
      </c>
    </row>
    <row r="135" spans="1:11" s="3" customFormat="1" ht="19.5" customHeight="1">
      <c r="A135" s="73" t="s">
        <v>107</v>
      </c>
      <c r="B135" s="93" t="s">
        <v>122</v>
      </c>
      <c r="C135" s="60" t="s">
        <v>9</v>
      </c>
      <c r="D135" s="161" t="s">
        <v>109</v>
      </c>
      <c r="E135" s="60" t="s">
        <v>23</v>
      </c>
      <c r="F135" s="60" t="s">
        <v>9</v>
      </c>
      <c r="G135" s="60" t="s">
        <v>9</v>
      </c>
      <c r="H135" s="106">
        <f>H136</f>
        <v>676.44633</v>
      </c>
      <c r="I135" s="106">
        <f>I136</f>
        <v>663.82135</v>
      </c>
      <c r="J135" s="106">
        <f>J136</f>
        <v>663.82135</v>
      </c>
      <c r="K135" s="143">
        <f t="shared" si="4"/>
        <v>98.13363168072773</v>
      </c>
    </row>
    <row r="136" spans="1:11" s="3" customFormat="1" ht="22.5" customHeight="1">
      <c r="A136" s="72" t="s">
        <v>108</v>
      </c>
      <c r="B136" s="94" t="s">
        <v>171</v>
      </c>
      <c r="C136" s="52" t="s">
        <v>143</v>
      </c>
      <c r="D136" s="158" t="s">
        <v>170</v>
      </c>
      <c r="E136" s="52" t="s">
        <v>23</v>
      </c>
      <c r="F136" s="52" t="s">
        <v>9</v>
      </c>
      <c r="G136" s="52"/>
      <c r="H136" s="113">
        <f>H137+H139</f>
        <v>676.44633</v>
      </c>
      <c r="I136" s="113">
        <f>I137+I139</f>
        <v>663.82135</v>
      </c>
      <c r="J136" s="113">
        <f>J137+J139</f>
        <v>663.82135</v>
      </c>
      <c r="K136" s="144">
        <f t="shared" si="4"/>
        <v>98.13363168072773</v>
      </c>
    </row>
    <row r="137" spans="1:11" s="3" customFormat="1" ht="15.75">
      <c r="A137" s="69"/>
      <c r="B137" s="90" t="s">
        <v>219</v>
      </c>
      <c r="C137" s="39" t="s">
        <v>143</v>
      </c>
      <c r="D137" s="137" t="s">
        <v>170</v>
      </c>
      <c r="E137" s="39" t="s">
        <v>82</v>
      </c>
      <c r="F137" s="137" t="s">
        <v>217</v>
      </c>
      <c r="G137" s="39" t="s">
        <v>9</v>
      </c>
      <c r="H137" s="119">
        <v>671.44633</v>
      </c>
      <c r="I137" s="102">
        <v>658.82135</v>
      </c>
      <c r="J137" s="102">
        <v>658.82135</v>
      </c>
      <c r="K137" s="108">
        <f t="shared" si="4"/>
        <v>98.11973356083428</v>
      </c>
    </row>
    <row r="138" spans="1:11" s="3" customFormat="1" ht="16.5" customHeight="1" hidden="1">
      <c r="A138" s="69"/>
      <c r="B138" s="88" t="s">
        <v>131</v>
      </c>
      <c r="C138" s="49" t="s">
        <v>143</v>
      </c>
      <c r="D138" s="163" t="s">
        <v>170</v>
      </c>
      <c r="E138" s="49" t="s">
        <v>82</v>
      </c>
      <c r="F138" s="163" t="s">
        <v>79</v>
      </c>
      <c r="G138" s="49" t="s">
        <v>45</v>
      </c>
      <c r="H138" s="121">
        <v>21.9</v>
      </c>
      <c r="I138" s="104">
        <v>0</v>
      </c>
      <c r="J138" s="104">
        <v>0</v>
      </c>
      <c r="K138" s="109">
        <f t="shared" si="4"/>
        <v>0</v>
      </c>
    </row>
    <row r="139" spans="1:11" s="3" customFormat="1" ht="47.25" customHeight="1">
      <c r="A139" s="142"/>
      <c r="B139" s="81" t="s">
        <v>247</v>
      </c>
      <c r="C139" s="53" t="s">
        <v>143</v>
      </c>
      <c r="D139" s="159" t="s">
        <v>170</v>
      </c>
      <c r="E139" s="53" t="s">
        <v>218</v>
      </c>
      <c r="F139" s="159" t="s">
        <v>217</v>
      </c>
      <c r="G139" s="53"/>
      <c r="H139" s="120">
        <v>5</v>
      </c>
      <c r="I139" s="103">
        <v>5</v>
      </c>
      <c r="J139" s="103">
        <v>5</v>
      </c>
      <c r="K139" s="131">
        <f t="shared" si="4"/>
        <v>100</v>
      </c>
    </row>
    <row r="140" spans="1:11" s="3" customFormat="1" ht="31.5">
      <c r="A140" s="67" t="s">
        <v>176</v>
      </c>
      <c r="B140" s="91" t="s">
        <v>150</v>
      </c>
      <c r="C140" s="60" t="s">
        <v>9</v>
      </c>
      <c r="D140" s="161" t="s">
        <v>164</v>
      </c>
      <c r="E140" s="60" t="s">
        <v>23</v>
      </c>
      <c r="F140" s="161" t="s">
        <v>9</v>
      </c>
      <c r="G140" s="60" t="s">
        <v>9</v>
      </c>
      <c r="H140" s="106">
        <f>H141</f>
        <v>550.88319</v>
      </c>
      <c r="I140" s="98">
        <f>I141</f>
        <v>550.88319</v>
      </c>
      <c r="J140" s="98">
        <f>J141</f>
        <v>550.88319</v>
      </c>
      <c r="K140" s="130">
        <f t="shared" si="4"/>
        <v>100</v>
      </c>
    </row>
    <row r="141" spans="1:11" s="38" customFormat="1" ht="33.75" customHeight="1">
      <c r="A141" s="72" t="s">
        <v>174</v>
      </c>
      <c r="B141" s="95" t="s">
        <v>173</v>
      </c>
      <c r="C141" s="52" t="s">
        <v>143</v>
      </c>
      <c r="D141" s="158" t="s">
        <v>165</v>
      </c>
      <c r="E141" s="52" t="s">
        <v>172</v>
      </c>
      <c r="F141" s="158" t="s">
        <v>222</v>
      </c>
      <c r="G141" s="52" t="s">
        <v>9</v>
      </c>
      <c r="H141" s="113">
        <v>550.88319</v>
      </c>
      <c r="I141" s="99">
        <v>550.88319</v>
      </c>
      <c r="J141" s="99">
        <v>550.88319</v>
      </c>
      <c r="K141" s="150">
        <f t="shared" si="4"/>
        <v>100</v>
      </c>
    </row>
    <row r="142" spans="1:11" s="3" customFormat="1" ht="15.75">
      <c r="A142" s="67"/>
      <c r="B142" s="84" t="s">
        <v>62</v>
      </c>
      <c r="C142" s="60"/>
      <c r="D142" s="161"/>
      <c r="E142" s="60"/>
      <c r="F142" s="161"/>
      <c r="G142" s="60"/>
      <c r="H142" s="106">
        <f>H11</f>
        <v>121119.19750000001</v>
      </c>
      <c r="I142" s="98">
        <f>I11</f>
        <v>89662.35794</v>
      </c>
      <c r="J142" s="98">
        <f>J11</f>
        <v>89662.35794</v>
      </c>
      <c r="K142" s="132">
        <f t="shared" si="4"/>
        <v>74.02819684303142</v>
      </c>
    </row>
    <row r="143" spans="1:11" s="3" customFormat="1" ht="15.75">
      <c r="A143" s="42"/>
      <c r="B143" s="20"/>
      <c r="C143" s="42"/>
      <c r="D143" s="42"/>
      <c r="E143" s="42"/>
      <c r="F143" s="42"/>
      <c r="G143" s="39"/>
      <c r="H143" s="39"/>
      <c r="I143" s="39"/>
      <c r="J143" s="39"/>
      <c r="K143" s="50"/>
    </row>
    <row r="144" spans="1:11" s="3" customFormat="1" ht="27" customHeight="1">
      <c r="A144" s="9"/>
      <c r="B144" s="125"/>
      <c r="C144" s="172"/>
      <c r="D144" s="173"/>
      <c r="E144" s="9"/>
      <c r="F144" s="9"/>
      <c r="G144" s="11"/>
      <c r="H144" s="11"/>
      <c r="I144" s="11"/>
      <c r="J144" s="11"/>
      <c r="K144" s="18"/>
    </row>
    <row r="145" spans="1:11" s="3" customFormat="1" ht="40.5" customHeight="1">
      <c r="A145" s="9"/>
      <c r="B145" s="125"/>
      <c r="C145" s="172"/>
      <c r="D145" s="172"/>
      <c r="E145" s="9"/>
      <c r="F145" s="9"/>
      <c r="G145" s="11"/>
      <c r="H145" s="11"/>
      <c r="I145" s="11"/>
      <c r="J145" s="11"/>
      <c r="K145" s="18"/>
    </row>
    <row r="146" spans="1:11" s="3" customFormat="1" ht="13.5" customHeight="1">
      <c r="A146" s="9"/>
      <c r="B146" s="20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5">
      <c r="A147" s="9"/>
      <c r="B147" s="126"/>
      <c r="C147" s="9"/>
      <c r="D147" s="9"/>
      <c r="E147" s="9"/>
      <c r="F147" s="9"/>
      <c r="G147" s="11"/>
      <c r="H147" s="11"/>
      <c r="I147" s="11"/>
      <c r="J147" s="11"/>
      <c r="K147" s="19"/>
    </row>
    <row r="148" spans="1:11" s="3" customFormat="1" ht="15">
      <c r="A148" s="9"/>
      <c r="B148" s="127"/>
      <c r="C148" s="9"/>
      <c r="D148" s="9"/>
      <c r="E148" s="9"/>
      <c r="F148" s="9"/>
      <c r="G148" s="11"/>
      <c r="H148" s="11"/>
      <c r="I148" s="11"/>
      <c r="J148" s="11"/>
      <c r="K148" s="19"/>
    </row>
    <row r="149" spans="1:11" s="4" customFormat="1" ht="15">
      <c r="A149" s="14"/>
      <c r="B149" s="127"/>
      <c r="C149" s="14"/>
      <c r="D149" s="14"/>
      <c r="E149" s="14"/>
      <c r="F149" s="14"/>
      <c r="G149" s="16"/>
      <c r="H149" s="16"/>
      <c r="I149" s="16"/>
      <c r="J149" s="16"/>
      <c r="K149" s="22"/>
    </row>
    <row r="150" spans="1:11" s="3" customFormat="1" ht="12.75">
      <c r="A150" s="9"/>
      <c r="B150" s="13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.75">
      <c r="A151" s="9"/>
      <c r="B151" s="27"/>
      <c r="C151" s="9"/>
      <c r="D151" s="9"/>
      <c r="E151" s="9"/>
      <c r="F151" s="9"/>
      <c r="G151" s="11"/>
      <c r="H151" s="11"/>
      <c r="I151" s="11"/>
      <c r="J151" s="11"/>
      <c r="K151" s="19"/>
    </row>
    <row r="152" spans="1:11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13"/>
      <c r="C153" s="9"/>
      <c r="D153" s="9"/>
      <c r="E153" s="9"/>
      <c r="F153" s="9"/>
      <c r="G153" s="11"/>
      <c r="H153" s="11"/>
      <c r="I153" s="11"/>
      <c r="J153" s="11"/>
      <c r="K153" s="18"/>
    </row>
    <row r="154" spans="1:11" s="3" customFormat="1" ht="37.5" customHeight="1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3" customFormat="1" ht="12.75">
      <c r="A155" s="9"/>
      <c r="B155" s="13"/>
      <c r="C155" s="9"/>
      <c r="D155" s="9"/>
      <c r="E155" s="9"/>
      <c r="F155" s="9"/>
      <c r="G155" s="11"/>
      <c r="H155" s="11"/>
      <c r="I155" s="11"/>
      <c r="J155" s="11"/>
      <c r="K155" s="19"/>
    </row>
    <row r="156" spans="1:11" s="3" customFormat="1" ht="12.75">
      <c r="A156" s="9"/>
      <c r="B156" s="27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20"/>
      <c r="C157" s="9"/>
      <c r="D157" s="9"/>
      <c r="E157" s="9"/>
      <c r="F157" s="9"/>
      <c r="G157" s="11"/>
      <c r="H157" s="11"/>
      <c r="I157" s="11"/>
      <c r="J157" s="11"/>
      <c r="K157" s="18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2.75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12" customHeight="1">
      <c r="A160" s="9"/>
      <c r="B160" s="20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3" customFormat="1" ht="12.75">
      <c r="A161" s="9"/>
      <c r="B161" s="20"/>
      <c r="C161" s="9"/>
      <c r="D161" s="9"/>
      <c r="E161" s="9"/>
      <c r="F161" s="9"/>
      <c r="G161" s="11"/>
      <c r="H161" s="11"/>
      <c r="I161" s="11"/>
      <c r="J161" s="11"/>
      <c r="K161" s="19"/>
    </row>
    <row r="162" spans="1:11" s="3" customFormat="1" ht="12" customHeight="1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9"/>
    </row>
    <row r="163" spans="1:11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8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12.75">
      <c r="A166" s="9"/>
      <c r="B166" s="21"/>
      <c r="C166" s="9"/>
      <c r="D166" s="9"/>
      <c r="E166" s="9"/>
      <c r="F166" s="9"/>
      <c r="G166" s="11"/>
      <c r="H166" s="11"/>
      <c r="I166" s="11"/>
      <c r="J166" s="11"/>
      <c r="K166" s="19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" customHeight="1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9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9"/>
    </row>
    <row r="172" spans="1:11" s="3" customFormat="1" ht="12.75">
      <c r="A172" s="9"/>
      <c r="B172" s="1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.75">
      <c r="A173" s="9"/>
      <c r="B173" s="24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3" customFormat="1" ht="12.75">
      <c r="A174" s="9"/>
      <c r="B174" s="24"/>
      <c r="C174" s="9"/>
      <c r="D174" s="9"/>
      <c r="E174" s="9"/>
      <c r="F174" s="9"/>
      <c r="G174" s="11"/>
      <c r="H174" s="11"/>
      <c r="I174" s="11"/>
      <c r="J174" s="11"/>
      <c r="K174" s="18"/>
    </row>
    <row r="175" spans="1:11" s="3" customFormat="1" ht="12.75">
      <c r="A175" s="9"/>
      <c r="B175" s="15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23"/>
      <c r="C176" s="9"/>
      <c r="D176" s="9"/>
      <c r="E176" s="9"/>
      <c r="F176" s="9"/>
      <c r="G176" s="11"/>
      <c r="H176" s="11"/>
      <c r="I176" s="11"/>
      <c r="J176" s="11"/>
      <c r="K176" s="19"/>
    </row>
    <row r="177" spans="1:11" s="3" customFormat="1" ht="12.75">
      <c r="A177" s="9"/>
      <c r="B177" s="25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4" customFormat="1" ht="12.75">
      <c r="A178" s="14"/>
      <c r="B178" s="26"/>
      <c r="C178" s="14"/>
      <c r="D178" s="14"/>
      <c r="E178" s="14"/>
      <c r="F178" s="14"/>
      <c r="G178" s="16"/>
      <c r="H178" s="16"/>
      <c r="I178" s="16"/>
      <c r="J178" s="16"/>
      <c r="K178" s="22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27"/>
      <c r="C180" s="9"/>
      <c r="D180" s="9"/>
      <c r="E180" s="9"/>
      <c r="F180" s="9"/>
      <c r="G180" s="11"/>
      <c r="H180" s="11"/>
      <c r="I180" s="11"/>
      <c r="J180" s="11"/>
      <c r="K180" s="19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.75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8"/>
    </row>
    <row r="183" spans="1:11" s="3" customFormat="1" ht="36.75" customHeight="1">
      <c r="A183" s="9"/>
      <c r="B183" s="13"/>
      <c r="C183" s="9"/>
      <c r="D183" s="9"/>
      <c r="E183" s="9"/>
      <c r="F183" s="9"/>
      <c r="G183" s="11"/>
      <c r="H183" s="11"/>
      <c r="I183" s="11"/>
      <c r="J183" s="11"/>
      <c r="K183" s="18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7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0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38.25" customHeight="1">
      <c r="A188" s="9"/>
      <c r="B188" s="20"/>
      <c r="C188" s="9"/>
      <c r="D188" s="9"/>
      <c r="E188" s="9"/>
      <c r="F188" s="9"/>
      <c r="G188" s="11"/>
      <c r="H188" s="11"/>
      <c r="I188" s="11"/>
      <c r="J188" s="11"/>
      <c r="K188" s="18"/>
    </row>
    <row r="189" spans="1:11" s="3" customFormat="1" ht="12" customHeight="1">
      <c r="A189" s="9"/>
      <c r="B189" s="20"/>
      <c r="C189" s="9"/>
      <c r="D189" s="9"/>
      <c r="E189" s="9"/>
      <c r="F189" s="9"/>
      <c r="G189" s="11"/>
      <c r="H189" s="11"/>
      <c r="I189" s="11"/>
      <c r="J189" s="11"/>
      <c r="K189" s="19"/>
    </row>
    <row r="190" spans="1:11" s="3" customFormat="1" ht="12.75">
      <c r="A190" s="9"/>
      <c r="B190" s="13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" customHeight="1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9"/>
    </row>
    <row r="192" spans="1:11" s="3" customFormat="1" ht="12.75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21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" customHeight="1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9"/>
    </row>
    <row r="199" spans="1:11" s="3" customFormat="1" ht="12.75">
      <c r="A199" s="9"/>
      <c r="B199" s="20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13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.75">
      <c r="A201" s="9"/>
      <c r="B201" s="24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24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5"/>
      <c r="C203" s="9"/>
      <c r="D203" s="9"/>
      <c r="E203" s="9"/>
      <c r="F203" s="9"/>
      <c r="G203" s="11"/>
      <c r="H203" s="11"/>
      <c r="I203" s="11"/>
      <c r="J203" s="11"/>
      <c r="K203" s="18"/>
    </row>
    <row r="204" spans="1:11" s="3" customFormat="1" ht="12.75">
      <c r="A204" s="9"/>
      <c r="B204" s="23"/>
      <c r="C204" s="9"/>
      <c r="D204" s="9"/>
      <c r="E204" s="9"/>
      <c r="F204" s="9"/>
      <c r="G204" s="11"/>
      <c r="H204" s="11"/>
      <c r="I204" s="11"/>
      <c r="J204" s="11"/>
      <c r="K204" s="19"/>
    </row>
    <row r="205" spans="1:11" s="3" customFormat="1" ht="12.75">
      <c r="A205" s="9"/>
      <c r="B205" s="25"/>
      <c r="C205" s="9"/>
      <c r="D205" s="9"/>
      <c r="E205" s="9"/>
      <c r="F205" s="9"/>
      <c r="G205" s="11"/>
      <c r="H205" s="11"/>
      <c r="I205" s="11"/>
      <c r="J205" s="11"/>
      <c r="K205" s="19"/>
    </row>
    <row r="206" spans="1:11" s="4" customFormat="1" ht="12.75">
      <c r="A206" s="14"/>
      <c r="B206" s="26"/>
      <c r="C206" s="14"/>
      <c r="D206" s="14"/>
      <c r="E206" s="14"/>
      <c r="F206" s="14"/>
      <c r="G206" s="16"/>
      <c r="H206" s="16"/>
      <c r="I206" s="16"/>
      <c r="J206" s="16"/>
      <c r="K206" s="22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7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3" customFormat="1" ht="37.5" customHeight="1">
      <c r="A211" s="9"/>
      <c r="B211" s="13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7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0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37.5" customHeight="1">
      <c r="A216" s="9"/>
      <c r="B216" s="20"/>
      <c r="C216" s="9"/>
      <c r="D216" s="9"/>
      <c r="E216" s="9"/>
      <c r="F216" s="9"/>
      <c r="G216" s="11"/>
      <c r="H216" s="11"/>
      <c r="I216" s="11"/>
      <c r="J216" s="11"/>
      <c r="K216" s="18"/>
    </row>
    <row r="217" spans="1:11" s="3" customFormat="1" ht="18" customHeight="1">
      <c r="A217" s="9"/>
      <c r="B217" s="20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3" customFormat="1" ht="12.75">
      <c r="A218" s="9"/>
      <c r="B218" s="20"/>
      <c r="C218" s="9"/>
      <c r="D218" s="9"/>
      <c r="E218" s="9"/>
      <c r="F218" s="9"/>
      <c r="G218" s="11"/>
      <c r="H218" s="11"/>
      <c r="I218" s="11"/>
      <c r="J218" s="11"/>
      <c r="K218" s="19"/>
    </row>
    <row r="219" spans="1:11" s="3" customFormat="1" ht="12" customHeight="1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9"/>
    </row>
    <row r="220" spans="1:11" s="3" customFormat="1" ht="12" customHeight="1">
      <c r="A220" s="9"/>
      <c r="B220" s="13"/>
      <c r="C220" s="9"/>
      <c r="D220" s="9"/>
      <c r="E220" s="9"/>
      <c r="F220" s="9"/>
      <c r="G220" s="11"/>
      <c r="H220" s="11"/>
      <c r="I220" s="11"/>
      <c r="J220" s="11"/>
      <c r="K220" s="19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12.75">
      <c r="A223" s="9"/>
      <c r="B223" s="21"/>
      <c r="C223" s="9"/>
      <c r="D223" s="9"/>
      <c r="E223" s="9"/>
      <c r="F223" s="9"/>
      <c r="G223" s="11"/>
      <c r="H223" s="11"/>
      <c r="I223" s="11"/>
      <c r="J223" s="11"/>
      <c r="K223" s="19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13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" customHeight="1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9"/>
    </row>
    <row r="228" spans="1:11" s="3" customFormat="1" ht="12.75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2.75">
      <c r="A229" s="9"/>
      <c r="B229" s="13"/>
      <c r="C229" s="9"/>
      <c r="D229" s="9"/>
      <c r="E229" s="9"/>
      <c r="F229" s="9"/>
      <c r="G229" s="11"/>
      <c r="H229" s="11"/>
      <c r="I229" s="11"/>
      <c r="J229" s="11"/>
      <c r="K229" s="18"/>
    </row>
    <row r="230" spans="1:11" s="3" customFormat="1" ht="12.75">
      <c r="A230" s="9"/>
      <c r="B230" s="24"/>
      <c r="C230" s="9"/>
      <c r="D230" s="9"/>
      <c r="E230" s="9"/>
      <c r="F230" s="9"/>
      <c r="G230" s="11"/>
      <c r="H230" s="11"/>
      <c r="I230" s="11"/>
      <c r="J230" s="11"/>
      <c r="K230" s="18"/>
    </row>
    <row r="231" spans="1:11" s="3" customFormat="1" ht="12.75">
      <c r="A231" s="9"/>
      <c r="B231" s="24"/>
      <c r="C231" s="9"/>
      <c r="D231" s="9"/>
      <c r="E231" s="9"/>
      <c r="F231" s="9"/>
      <c r="G231" s="11"/>
      <c r="H231" s="11"/>
      <c r="I231" s="11"/>
      <c r="J231" s="11"/>
      <c r="K231" s="18"/>
    </row>
    <row r="232" spans="1:11" s="3" customFormat="1" ht="12.75">
      <c r="A232" s="9"/>
      <c r="B232" s="15"/>
      <c r="C232" s="9"/>
      <c r="D232" s="9"/>
      <c r="E232" s="9"/>
      <c r="F232" s="9"/>
      <c r="G232" s="11"/>
      <c r="H232" s="11"/>
      <c r="I232" s="11"/>
      <c r="J232" s="11"/>
      <c r="K232" s="18"/>
    </row>
    <row r="233" spans="1:11" s="3" customFormat="1" ht="12.75">
      <c r="A233" s="9"/>
      <c r="B233" s="2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25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4" customFormat="1" ht="12.75">
      <c r="A235" s="14"/>
      <c r="B235" s="26"/>
      <c r="C235" s="14"/>
      <c r="D235" s="14"/>
      <c r="E235" s="14"/>
      <c r="F235" s="14"/>
      <c r="G235" s="16"/>
      <c r="H235" s="16"/>
      <c r="I235" s="16"/>
      <c r="J235" s="16"/>
      <c r="K235" s="22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.75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8"/>
    </row>
    <row r="240" spans="1:11" s="3" customFormat="1" ht="12.75">
      <c r="A240" s="9"/>
      <c r="B240" s="13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20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13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0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" customHeight="1">
      <c r="A244" s="9"/>
      <c r="B244" s="20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" customHeight="1">
      <c r="A245" s="9"/>
      <c r="B245" s="1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3" customFormat="1" ht="12.75">
      <c r="A247" s="9"/>
      <c r="B247" s="13"/>
      <c r="C247" s="9"/>
      <c r="D247" s="9"/>
      <c r="E247" s="9"/>
      <c r="F247" s="9"/>
      <c r="G247" s="11"/>
      <c r="H247" s="11"/>
      <c r="I247" s="11"/>
      <c r="J247" s="11"/>
      <c r="K247" s="18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21"/>
      <c r="C249" s="9"/>
      <c r="D249" s="9"/>
      <c r="E249" s="9"/>
      <c r="F249" s="9"/>
      <c r="G249" s="11"/>
      <c r="H249" s="11"/>
      <c r="I249" s="11"/>
      <c r="J249" s="11"/>
      <c r="K249" s="19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5" customHeight="1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24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4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.75">
      <c r="A256" s="9"/>
      <c r="B256" s="15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.75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9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9"/>
    </row>
    <row r="259" spans="1:11" s="4" customFormat="1" ht="12.75">
      <c r="A259" s="14"/>
      <c r="B259" s="13"/>
      <c r="C259" s="14"/>
      <c r="D259" s="14"/>
      <c r="E259" s="14"/>
      <c r="F259" s="14"/>
      <c r="G259" s="16"/>
      <c r="H259" s="16"/>
      <c r="I259" s="16"/>
      <c r="J259" s="16"/>
      <c r="K259" s="22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13"/>
      <c r="C261" s="9"/>
      <c r="D261" s="9"/>
      <c r="E261" s="9"/>
      <c r="F261" s="9"/>
      <c r="G261" s="11"/>
      <c r="H261" s="11"/>
      <c r="I261" s="11"/>
      <c r="J261" s="11"/>
      <c r="K261" s="18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20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2.75">
      <c r="A265" s="9"/>
      <c r="B265" s="15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" customHeight="1">
      <c r="A266" s="9"/>
      <c r="B266" s="23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" customHeight="1">
      <c r="A267" s="9"/>
      <c r="B267" s="25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4" customFormat="1" ht="12.75">
      <c r="A268" s="14"/>
      <c r="B268" s="26"/>
      <c r="C268" s="14"/>
      <c r="D268" s="14"/>
      <c r="E268" s="14"/>
      <c r="F268" s="14"/>
      <c r="G268" s="16"/>
      <c r="H268" s="16"/>
      <c r="I268" s="16"/>
      <c r="J268" s="16"/>
      <c r="K268" s="22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8"/>
    </row>
    <row r="270" spans="1:11" s="3" customFormat="1" ht="12.75">
      <c r="A270" s="9"/>
      <c r="B270" s="28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3" customFormat="1" ht="12.75">
      <c r="A271" s="9"/>
      <c r="B271" s="13"/>
      <c r="C271" s="9"/>
      <c r="D271" s="9"/>
      <c r="E271" s="9"/>
      <c r="F271" s="9"/>
      <c r="G271" s="11"/>
      <c r="H271" s="11"/>
      <c r="I271" s="11"/>
      <c r="J271" s="11"/>
      <c r="K271" s="18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9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8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20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20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.75">
      <c r="A278" s="9"/>
      <c r="B278" s="13"/>
      <c r="C278" s="9"/>
      <c r="D278" s="9"/>
      <c r="E278" s="9"/>
      <c r="F278" s="9"/>
      <c r="G278" s="11"/>
      <c r="H278" s="11"/>
      <c r="I278" s="11"/>
      <c r="J278" s="11"/>
      <c r="K278" s="19"/>
    </row>
    <row r="279" spans="1:11" s="3" customFormat="1" ht="12" customHeight="1">
      <c r="A279" s="9"/>
      <c r="B279" s="13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3" customFormat="1" ht="12.75">
      <c r="A280" s="9"/>
      <c r="B280" s="13"/>
      <c r="C280" s="9"/>
      <c r="D280" s="9"/>
      <c r="E280" s="9"/>
      <c r="F280" s="9"/>
      <c r="G280" s="11"/>
      <c r="H280" s="11"/>
      <c r="I280" s="11"/>
      <c r="J280" s="11"/>
      <c r="K280" s="18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1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20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  <c r="K285" s="18"/>
    </row>
    <row r="286" spans="1:11" s="3" customFormat="1" ht="12" customHeight="1">
      <c r="A286" s="9"/>
      <c r="B286" s="15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13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13"/>
      <c r="C288" s="9"/>
      <c r="D288" s="9"/>
      <c r="E288" s="9"/>
      <c r="F288" s="9"/>
      <c r="G288" s="11"/>
      <c r="H288" s="11"/>
      <c r="I288" s="11"/>
      <c r="J288" s="11"/>
      <c r="K288" s="19"/>
    </row>
    <row r="289" spans="1:11" s="3" customFormat="1" ht="12.75">
      <c r="A289" s="14"/>
      <c r="B289" s="28"/>
      <c r="C289" s="14"/>
      <c r="D289" s="14"/>
      <c r="E289" s="14"/>
      <c r="F289" s="14"/>
      <c r="G289" s="16"/>
      <c r="H289" s="16"/>
      <c r="I289" s="16"/>
      <c r="J289" s="16"/>
      <c r="K289" s="22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8"/>
    </row>
    <row r="291" spans="1:11" s="3" customFormat="1" ht="12.75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9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8"/>
      <c r="C294" s="9"/>
      <c r="D294" s="9"/>
      <c r="E294" s="9"/>
      <c r="F294" s="9"/>
      <c r="G294" s="11"/>
      <c r="H294" s="11"/>
      <c r="I294" s="11"/>
      <c r="J294" s="11"/>
      <c r="K294" s="18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15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13"/>
      <c r="C297" s="9"/>
      <c r="D297" s="9"/>
      <c r="E297" s="9"/>
      <c r="F297" s="9"/>
      <c r="G297" s="11"/>
      <c r="H297" s="11"/>
      <c r="I297" s="11"/>
      <c r="J297" s="11"/>
      <c r="K297" s="19"/>
    </row>
    <row r="298" spans="1:11" s="3" customFormat="1" ht="15" customHeight="1">
      <c r="A298" s="9"/>
      <c r="B298" s="13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4" customFormat="1" ht="12.75">
      <c r="A299" s="14"/>
      <c r="B299" s="13"/>
      <c r="C299" s="14"/>
      <c r="D299" s="14"/>
      <c r="E299" s="14"/>
      <c r="F299" s="14"/>
      <c r="G299" s="16"/>
      <c r="H299" s="16"/>
      <c r="I299" s="16"/>
      <c r="J299" s="16"/>
      <c r="K299" s="22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8"/>
    </row>
    <row r="301" spans="1:11" s="3" customFormat="1" ht="12.75">
      <c r="A301" s="9"/>
      <c r="B301" s="21"/>
      <c r="C301" s="9"/>
      <c r="D301" s="9"/>
      <c r="E301" s="9"/>
      <c r="F301" s="9"/>
      <c r="G301" s="11"/>
      <c r="H301" s="11"/>
      <c r="I301" s="11"/>
      <c r="J301" s="11"/>
      <c r="K301" s="18"/>
    </row>
    <row r="302" spans="1:11" s="3" customFormat="1" ht="12.75">
      <c r="A302" s="9"/>
      <c r="B302" s="29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21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29"/>
      <c r="C304" s="9"/>
      <c r="D304" s="9"/>
      <c r="E304" s="9"/>
      <c r="F304" s="9"/>
      <c r="G304" s="11"/>
      <c r="H304" s="11"/>
      <c r="I304" s="11"/>
      <c r="J304" s="11"/>
      <c r="K304" s="18"/>
    </row>
    <row r="305" spans="1:11" s="4" customFormat="1" ht="12.75">
      <c r="A305" s="14"/>
      <c r="B305" s="29"/>
      <c r="C305" s="14"/>
      <c r="D305" s="14"/>
      <c r="E305" s="14"/>
      <c r="F305" s="14"/>
      <c r="G305" s="16"/>
      <c r="H305" s="16"/>
      <c r="I305" s="16"/>
      <c r="J305" s="16"/>
      <c r="K305" s="22"/>
    </row>
    <row r="306" spans="1:11" s="3" customFormat="1" ht="12.75">
      <c r="A306" s="9"/>
      <c r="B306" s="20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14"/>
      <c r="B307" s="29"/>
      <c r="C307" s="14"/>
      <c r="D307" s="14"/>
      <c r="E307" s="14"/>
      <c r="F307" s="14"/>
      <c r="G307" s="16"/>
      <c r="H307" s="16"/>
      <c r="I307" s="16"/>
      <c r="J307" s="16"/>
      <c r="K307" s="22"/>
    </row>
    <row r="308" spans="1:11" s="3" customFormat="1" ht="12.75">
      <c r="A308" s="14"/>
      <c r="B308" s="21"/>
      <c r="C308" s="14"/>
      <c r="D308" s="14"/>
      <c r="E308" s="14"/>
      <c r="F308" s="14"/>
      <c r="G308" s="16"/>
      <c r="H308" s="16"/>
      <c r="I308" s="16"/>
      <c r="J308" s="16"/>
      <c r="K308" s="22"/>
    </row>
    <row r="309" spans="1:11" s="3" customFormat="1" ht="12.75">
      <c r="A309" s="9"/>
      <c r="B309" s="29"/>
      <c r="C309" s="9"/>
      <c r="D309" s="9"/>
      <c r="E309" s="9"/>
      <c r="F309" s="9"/>
      <c r="G309" s="11"/>
      <c r="H309" s="11"/>
      <c r="I309" s="11"/>
      <c r="J309" s="11"/>
      <c r="K309" s="18"/>
    </row>
    <row r="310" spans="1:11" s="4" customFormat="1" ht="12.75">
      <c r="A310" s="14"/>
      <c r="B310" s="21"/>
      <c r="C310" s="14"/>
      <c r="D310" s="14"/>
      <c r="E310" s="14"/>
      <c r="F310" s="14"/>
      <c r="G310" s="16"/>
      <c r="H310" s="16"/>
      <c r="I310" s="16"/>
      <c r="J310" s="16"/>
      <c r="K310" s="22"/>
    </row>
    <row r="311" spans="1:11" s="3" customFormat="1" ht="12.75">
      <c r="A311" s="9"/>
      <c r="B311" s="29"/>
      <c r="C311" s="9"/>
      <c r="D311" s="9"/>
      <c r="E311" s="9"/>
      <c r="F311" s="9"/>
      <c r="G311" s="11"/>
      <c r="H311" s="11"/>
      <c r="I311" s="11"/>
      <c r="J311" s="11"/>
      <c r="K311" s="18"/>
    </row>
    <row r="312" spans="1:11" s="3" customFormat="1" ht="13.5" customHeight="1">
      <c r="A312" s="14"/>
      <c r="B312" s="21"/>
      <c r="C312" s="14"/>
      <c r="D312" s="14"/>
      <c r="E312" s="14"/>
      <c r="F312" s="14"/>
      <c r="G312" s="16"/>
      <c r="H312" s="16"/>
      <c r="I312" s="16"/>
      <c r="J312" s="16"/>
      <c r="K312" s="22"/>
    </row>
    <row r="313" spans="1:11" s="3" customFormat="1" ht="13.5">
      <c r="A313" s="9"/>
      <c r="B313" s="7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4" customFormat="1" ht="11.25" customHeight="1">
      <c r="A314" s="14"/>
      <c r="B314" s="30"/>
      <c r="C314" s="14"/>
      <c r="D314" s="14"/>
      <c r="E314" s="14"/>
      <c r="F314" s="14"/>
      <c r="G314" s="16"/>
      <c r="H314" s="16"/>
      <c r="I314" s="16"/>
      <c r="J314" s="16"/>
      <c r="K314" s="22"/>
    </row>
    <row r="315" spans="1:11" s="3" customFormat="1" ht="12.75">
      <c r="A315" s="9"/>
      <c r="B315" s="33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3.5">
      <c r="A316" s="10"/>
      <c r="B316" s="7"/>
      <c r="C316" s="10"/>
      <c r="D316" s="10"/>
      <c r="E316" s="10"/>
      <c r="F316" s="10"/>
      <c r="G316" s="11"/>
      <c r="H316" s="11"/>
      <c r="I316" s="11"/>
      <c r="J316" s="11"/>
      <c r="K316" s="17"/>
    </row>
    <row r="317" spans="1:11" s="3" customFormat="1" ht="12.75">
      <c r="A317" s="6"/>
      <c r="B317" s="8"/>
      <c r="C317" s="10"/>
      <c r="D317" s="10"/>
      <c r="E317" s="10"/>
      <c r="F317" s="10"/>
      <c r="G317" s="10"/>
      <c r="H317" s="10"/>
      <c r="I317" s="10"/>
      <c r="J317" s="10"/>
      <c r="K317" s="34"/>
    </row>
    <row r="318" spans="1:11" ht="12.75">
      <c r="A318" s="37"/>
      <c r="B318" s="8"/>
      <c r="C318" s="9"/>
      <c r="D318" s="9"/>
      <c r="E318" s="9"/>
      <c r="F318" s="9"/>
      <c r="G318" s="31"/>
      <c r="H318" s="31"/>
      <c r="I318" s="31"/>
      <c r="J318" s="31"/>
      <c r="K318" s="12"/>
    </row>
    <row r="319" spans="1:11" ht="12.75">
      <c r="A319" s="37"/>
      <c r="B319" s="8"/>
      <c r="C319" s="10"/>
      <c r="D319" s="10"/>
      <c r="E319" s="10"/>
      <c r="F319" s="10"/>
      <c r="G319" s="8"/>
      <c r="H319" s="8"/>
      <c r="I319" s="8"/>
      <c r="J319" s="8"/>
      <c r="K319" s="32"/>
    </row>
    <row r="320" spans="1:11" ht="12.75">
      <c r="A320" s="37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37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3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37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37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37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37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37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37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37"/>
      <c r="C329" s="8"/>
      <c r="D329" s="8"/>
      <c r="E329" s="8"/>
      <c r="F329" s="8"/>
      <c r="G329" s="8"/>
      <c r="H329" s="8"/>
      <c r="I329" s="8"/>
      <c r="J329" s="8"/>
      <c r="K329" s="8"/>
    </row>
  </sheetData>
  <mergeCells count="16">
    <mergeCell ref="I7:I9"/>
    <mergeCell ref="J7:J9"/>
    <mergeCell ref="A7:A9"/>
    <mergeCell ref="B7:B9"/>
    <mergeCell ref="C7:C9"/>
    <mergeCell ref="D7:D9"/>
    <mergeCell ref="B5:L5"/>
    <mergeCell ref="C144:D144"/>
    <mergeCell ref="C145:D145"/>
    <mergeCell ref="C2:K2"/>
    <mergeCell ref="K7:K9"/>
    <mergeCell ref="B4:K4"/>
    <mergeCell ref="G7:G9"/>
    <mergeCell ref="E7:E9"/>
    <mergeCell ref="F7:F9"/>
    <mergeCell ref="H7:H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95" r:id="rId1"/>
  <headerFooter alignWithMargins="0">
    <oddFooter>&amp;C&amp;P</oddFooter>
  </headerFooter>
  <rowBreaks count="12" manualBreakCount="12">
    <brk id="25" max="10" man="1"/>
    <brk id="51" max="10" man="1"/>
    <brk id="61" max="10" man="1"/>
    <brk id="71" max="10" man="1"/>
    <brk id="81" max="10" man="1"/>
    <brk id="95" max="10" man="1"/>
    <brk id="109" max="10" man="1"/>
    <brk id="127" max="10" man="1"/>
    <brk id="163" max="9" man="1"/>
    <brk id="195" max="9" man="1"/>
    <brk id="226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2014-06-27T10:20:13Z</cp:lastPrinted>
  <dcterms:created xsi:type="dcterms:W3CDTF">2003-04-01T12:03:41Z</dcterms:created>
  <dcterms:modified xsi:type="dcterms:W3CDTF">2014-06-27T10:20:44Z</dcterms:modified>
  <cp:category/>
  <cp:version/>
  <cp:contentType/>
  <cp:contentStatus/>
</cp:coreProperties>
</file>