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<sst xmlns="http://schemas.openxmlformats.org/spreadsheetml/2006/main" count="190" uniqueCount="136">
  <si>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</si>
  <si>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</si>
  <si>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</si>
  <si>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</si>
  <si>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</si>
  <si>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</si>
  <si>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</si>
  <si>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</si>
  <si>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</si>
  <si>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</si>
  <si>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</si>
  <si>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</si>
  <si>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</si>
  <si>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</si>
  <si>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</si>
  <si>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</si>
  <si>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</si>
  <si>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</si>
  <si>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</si>
  <si>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</si>
  <si>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</si>
  <si>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</si>
  <si>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</si>
  <si>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</si>
  <si>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</si>
  <si>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</si>
  <si>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</si>
  <si>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</si>
  <si>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</si>
  <si>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</si>
  <si>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</si>
  <si>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</si>
  <si>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</si>
  <si>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</si>
  <si>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</si>
  <si>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</si>
  <si>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</si>
  <si>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</si>
  <si>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</si>
  <si>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</si>
  <si>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</si>
  <si>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</si>
  <si>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</si>
  <si>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</si>
  <si>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</si>
  <si>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</si>
  <si>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</si>
  <si>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</si>
  <si>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</si>
  <si>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</si>
  <si>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</si>
  <si>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</si>
  <si>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</si>
  <si>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</si>
  <si>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</si>
  <si>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</si>
  <si>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</si>
  <si>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</si>
  <si>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</si>
  <si>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</si>
  <si>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</si>
  <si>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</si>
  <si>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</si>
  <si>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</si>
  <si>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</si>
  <si>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</si>
  <si>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</si>
  <si>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</si>
  <si>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</si>
  <si>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</si>
  <si>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</si>
  <si>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</si>
  <si>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</si>
  <si>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</si>
  <si>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</si>
  <si>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</si>
  <si>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</si>
  <si>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</si>
  <si>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</si>
  <si>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</si>
  <si>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</si>
  <si>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</si>
  <si>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</si>
  <si>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</si>
  <si>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</si>
  <si>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</si>
  <si>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</si>
  <si>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</si>
  <si>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</si>
  <si>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</si>
  <si>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</si>
  <si>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</si>
  <si>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</si>
  <si>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</si>
  <si>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</si>
  <si>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</si>
  <si>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</si>
  <si>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</si>
  <si>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</si>
  <si>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</si>
  <si>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</si>
  <si>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</si>
  <si>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</si>
  <si>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</si>
  <si>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</si>
  <si>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</si>
  <si>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</si>
  <si>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</si>
  <si>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</si>
  <si>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</si>
  <si>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</si>
  <si>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</si>
  <si>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</si>
  <si>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</si>
  <si>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</si>
  <si>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</si>
  <si>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</si>
  <si>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</si>
  <si>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</si>
  <si>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</si>
  <si>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</si>
  <si>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</si>
  <si>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</si>
  <si>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</si>
  <si>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</si>
  <si>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</si>
  <si>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</si>
  <si>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</si>
  <si>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</si>
  <si>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</si>
  <si>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</si>
  <si>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</si>
  <si>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</si>
  <si>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(по состоянию на 1 апреля 2013 года)</t>
  </si>
  <si>
    <t>01.04.2013</t>
  </si>
  <si>
    <t>доходы от оказания платных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</si>
</sst>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A49">
      <selection activeCell="S22" sqref="S22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8" t="s">
        <v>133</v>
      </c>
      <c r="F10" s="89"/>
      <c r="G10" s="89"/>
      <c r="H10" s="89"/>
      <c r="I10" s="89"/>
      <c r="J10" s="89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2" t="s">
        <v>2</v>
      </c>
      <c r="B15" s="104" t="s">
        <v>3</v>
      </c>
      <c r="C15" s="106" t="s">
        <v>82</v>
      </c>
      <c r="D15" s="108" t="s">
        <v>68</v>
      </c>
      <c r="E15" s="99" t="s">
        <v>4</v>
      </c>
      <c r="F15" s="96"/>
      <c r="G15" s="96"/>
      <c r="H15" s="100" t="s">
        <v>8</v>
      </c>
      <c r="I15" s="99" t="s">
        <v>40</v>
      </c>
      <c r="J15" s="96"/>
      <c r="K15" s="96"/>
      <c r="L15" s="100" t="s">
        <v>43</v>
      </c>
      <c r="M15" s="95" t="s">
        <v>41</v>
      </c>
      <c r="N15" s="96"/>
      <c r="O15" s="96"/>
      <c r="P15" s="97" t="s">
        <v>44</v>
      </c>
      <c r="Q15" s="99" t="s">
        <v>42</v>
      </c>
      <c r="R15" s="96"/>
      <c r="S15" s="96"/>
      <c r="T15" s="100" t="s">
        <v>45</v>
      </c>
    </row>
    <row r="16" spans="1:20" ht="51.75" customHeight="1">
      <c r="A16" s="103"/>
      <c r="B16" s="105"/>
      <c r="C16" s="107"/>
      <c r="D16" s="109"/>
      <c r="E16" s="53" t="s">
        <v>5</v>
      </c>
      <c r="F16" s="6" t="s">
        <v>6</v>
      </c>
      <c r="G16" s="6" t="s">
        <v>7</v>
      </c>
      <c r="H16" s="101"/>
      <c r="I16" s="70" t="s">
        <v>9</v>
      </c>
      <c r="J16" s="6" t="s">
        <v>10</v>
      </c>
      <c r="K16" s="6" t="s">
        <v>11</v>
      </c>
      <c r="L16" s="101"/>
      <c r="M16" s="52" t="s">
        <v>12</v>
      </c>
      <c r="N16" s="61" t="s">
        <v>13</v>
      </c>
      <c r="O16" s="66" t="s">
        <v>14</v>
      </c>
      <c r="P16" s="98"/>
      <c r="Q16" s="70" t="s">
        <v>15</v>
      </c>
      <c r="R16" s="6" t="s">
        <v>16</v>
      </c>
      <c r="S16" s="6" t="s">
        <v>17</v>
      </c>
      <c r="T16" s="101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887</v>
      </c>
      <c r="J18" s="11">
        <v>739</v>
      </c>
      <c r="K18" s="11">
        <v>277</v>
      </c>
      <c r="L18" s="55">
        <v>887</v>
      </c>
      <c r="M18" s="35">
        <v>1111</v>
      </c>
      <c r="N18" s="63">
        <v>1830</v>
      </c>
      <c r="O18" s="68">
        <v>1042</v>
      </c>
      <c r="P18" s="37">
        <v>1111</v>
      </c>
      <c r="Q18" s="72">
        <v>1075</v>
      </c>
      <c r="R18" s="11">
        <v>1307</v>
      </c>
      <c r="S18" s="11">
        <v>959</v>
      </c>
      <c r="T18" s="55">
        <v>1075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23197</v>
      </c>
      <c r="D19" s="8">
        <f>D20+D25</f>
        <v>23259</v>
      </c>
      <c r="E19" s="8">
        <f t="shared" si="1"/>
        <v>1240</v>
      </c>
      <c r="F19" s="8">
        <f t="shared" si="1"/>
        <v>1709</v>
      </c>
      <c r="G19" s="8">
        <f t="shared" si="1"/>
        <v>1093</v>
      </c>
      <c r="H19" s="78">
        <f t="shared" si="1"/>
        <v>4042</v>
      </c>
      <c r="I19" s="8">
        <f t="shared" si="1"/>
        <v>1911</v>
      </c>
      <c r="J19" s="8">
        <f t="shared" si="1"/>
        <v>1255</v>
      </c>
      <c r="K19" s="8">
        <f t="shared" si="1"/>
        <v>4376</v>
      </c>
      <c r="L19" s="78">
        <f t="shared" si="1"/>
        <v>7542</v>
      </c>
      <c r="M19" s="8">
        <f t="shared" si="1"/>
        <v>2240</v>
      </c>
      <c r="N19" s="87">
        <f>N20+N25</f>
        <v>913</v>
      </c>
      <c r="O19" s="65">
        <f t="shared" si="1"/>
        <v>2621</v>
      </c>
      <c r="P19" s="78">
        <f t="shared" si="1"/>
        <v>5774</v>
      </c>
      <c r="Q19" s="65">
        <f t="shared" si="1"/>
        <v>2078</v>
      </c>
      <c r="R19" s="8">
        <f t="shared" si="1"/>
        <v>1088</v>
      </c>
      <c r="S19" s="8">
        <f t="shared" si="1"/>
        <v>2735</v>
      </c>
      <c r="T19" s="78">
        <f t="shared" si="1"/>
        <v>5901</v>
      </c>
    </row>
    <row r="20" spans="1:20" ht="12.75">
      <c r="A20" s="48" t="s">
        <v>117</v>
      </c>
      <c r="B20" s="7"/>
      <c r="C20" s="8">
        <f>C21+C22+C23+C24</f>
        <v>13522</v>
      </c>
      <c r="D20" s="51">
        <f>H20+L20+P20+T20</f>
        <v>13584</v>
      </c>
      <c r="E20" s="8">
        <f>E21+E22+E23+E24</f>
        <v>1055</v>
      </c>
      <c r="F20" s="8">
        <f>F21+F22+F23+F24</f>
        <v>1475</v>
      </c>
      <c r="G20" s="8">
        <f>G21+G22+G23+G24</f>
        <v>745</v>
      </c>
      <c r="H20" s="8">
        <f>E20+F20+G20</f>
        <v>3275</v>
      </c>
      <c r="I20" s="8">
        <f>I21+I22+I23+I24</f>
        <v>1501</v>
      </c>
      <c r="J20" s="8">
        <f>J21+J22+J23+J24</f>
        <v>1034</v>
      </c>
      <c r="K20" s="8">
        <f>K21+K22+K23+K24</f>
        <v>1033</v>
      </c>
      <c r="L20" s="8">
        <f>I20+J20+K20</f>
        <v>3568</v>
      </c>
      <c r="M20" s="8">
        <f>M21+M22+M23+M24</f>
        <v>1945</v>
      </c>
      <c r="N20" s="8">
        <f>N21+N22+N23+N24</f>
        <v>675</v>
      </c>
      <c r="O20" s="8">
        <f>O21+O22+O23+O24</f>
        <v>975</v>
      </c>
      <c r="P20" s="8">
        <f>M20+N20+O20</f>
        <v>3595</v>
      </c>
      <c r="Q20" s="65">
        <f>Q21+Q22+Q23+Q24</f>
        <v>1863</v>
      </c>
      <c r="R20" s="65">
        <f>R21+R22+R23+R24</f>
        <v>880</v>
      </c>
      <c r="S20" s="65">
        <f>S21+S22+S23+S24</f>
        <v>403</v>
      </c>
      <c r="T20" s="8">
        <f>Q20+R20+S20</f>
        <v>3146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539</v>
      </c>
      <c r="H21" s="58">
        <f>E21+F21+G21</f>
        <v>1420</v>
      </c>
      <c r="I21" s="74">
        <v>500</v>
      </c>
      <c r="J21" s="75">
        <v>443</v>
      </c>
      <c r="K21" s="75">
        <v>443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288</v>
      </c>
      <c r="T21" s="58">
        <f>Q21+R21+S21</f>
        <v>1218</v>
      </c>
    </row>
    <row r="22" spans="1:20" ht="12.75">
      <c r="A22" s="46" t="s">
        <v>95</v>
      </c>
      <c r="B22" s="49"/>
      <c r="C22" s="50">
        <v>0</v>
      </c>
      <c r="D22" s="51">
        <f aca="true" t="shared" si="2" ref="D22:D58">H22+L22+P22+T22</f>
        <v>62</v>
      </c>
      <c r="E22" s="74"/>
      <c r="F22" s="75">
        <v>1</v>
      </c>
      <c r="G22" s="75">
        <v>61</v>
      </c>
      <c r="H22" s="58">
        <f>E22+F22+G22</f>
        <v>62</v>
      </c>
      <c r="I22" s="74"/>
      <c r="J22" s="75"/>
      <c r="K22" s="75"/>
      <c r="L22" s="58">
        <f>I22+J22+K22</f>
        <v>0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</v>
      </c>
      <c r="J23" s="75">
        <v>19</v>
      </c>
      <c r="K23" s="75">
        <v>40</v>
      </c>
      <c r="L23" s="59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15</v>
      </c>
      <c r="S23" s="75">
        <v>15</v>
      </c>
      <c r="T23" s="58">
        <f>Q23+R23+S23</f>
        <v>48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691</v>
      </c>
      <c r="F24" s="75">
        <v>952</v>
      </c>
      <c r="G24" s="75">
        <v>144</v>
      </c>
      <c r="H24" s="58">
        <f>E24+F24+G24</f>
        <v>1787</v>
      </c>
      <c r="I24" s="74">
        <v>1000</v>
      </c>
      <c r="J24" s="75">
        <v>572</v>
      </c>
      <c r="K24" s="75">
        <v>550</v>
      </c>
      <c r="L24" s="58">
        <f>I24+J24+K24</f>
        <v>2122</v>
      </c>
      <c r="M24" s="79">
        <v>1300</v>
      </c>
      <c r="N24" s="75">
        <v>200</v>
      </c>
      <c r="O24" s="75">
        <v>500</v>
      </c>
      <c r="P24" s="51">
        <f>M24+N24+O24</f>
        <v>2000</v>
      </c>
      <c r="Q24" s="74">
        <v>1380</v>
      </c>
      <c r="R24" s="75">
        <v>400</v>
      </c>
      <c r="S24" s="75">
        <v>100</v>
      </c>
      <c r="T24" s="58">
        <f>Q24+R24+S24</f>
        <v>1880</v>
      </c>
    </row>
    <row r="25" spans="1:20" ht="12.75">
      <c r="A25" s="48" t="s">
        <v>118</v>
      </c>
      <c r="B25" s="7"/>
      <c r="C25" s="8">
        <f>SUM(C26:C35)</f>
        <v>9675</v>
      </c>
      <c r="D25" s="8">
        <f>SUM(D26:D35)</f>
        <v>9675</v>
      </c>
      <c r="E25" s="86">
        <f>E26+T27+E27+E28+E29+E30+E31+E33+E34+E35</f>
        <v>185</v>
      </c>
      <c r="F25" s="86">
        <f>F26+U27+F27+F28+F29+F30+F31+F33+F34+F35</f>
        <v>234</v>
      </c>
      <c r="G25" s="86">
        <f>G26+V27+G27+G28+G29+G30+G31+G33+G34+G35</f>
        <v>348</v>
      </c>
      <c r="H25" s="86">
        <f>H26+H27+H28+H29+H30+H31+H33+H34+H35</f>
        <v>767</v>
      </c>
      <c r="I25" s="86">
        <f>I26+X27+I27+I28+I29+I30+I31+I33+I34+I35+I32</f>
        <v>410</v>
      </c>
      <c r="J25" s="86">
        <f>J26+Y27+J27+J28+J29+J30+J31+J33+J34+J35+J32</f>
        <v>221</v>
      </c>
      <c r="K25" s="86">
        <f>K26+Z27+K27+K28+K29+K30+K31+K33+K34+K35+K32</f>
        <v>3343</v>
      </c>
      <c r="L25" s="86">
        <f>L26+AA27+L27+L28+L29+L30+L31+L33+L34+L35+L32</f>
        <v>3974</v>
      </c>
      <c r="M25" s="86">
        <f>M26+AB27+M27+M28+M29+M30+M31+M33+M34+M35+M32</f>
        <v>295</v>
      </c>
      <c r="N25" s="86">
        <f>N26+AC27+N27+N28+N29+N30+N31+N33+N34+N35+N32</f>
        <v>238</v>
      </c>
      <c r="O25" s="86">
        <f>O26+AD27+O27+O28+O29+O30+O31+O33+O34+O35+O32</f>
        <v>1646</v>
      </c>
      <c r="P25" s="86">
        <f>P26+AE27+P27+P28+P29+P30+P31+P33+P34+P35+P32</f>
        <v>2179</v>
      </c>
      <c r="Q25" s="86">
        <f>Q26+AF27+Q27+Q28+Q29+Q30+Q31+Q33+Q34+Q35+Q32</f>
        <v>215</v>
      </c>
      <c r="R25" s="86">
        <f>R26+AG27+R27+R28+R29+R30+R31+R33+R34+R35+R32</f>
        <v>208</v>
      </c>
      <c r="S25" s="86">
        <f>S26+AH27+S27+S28+S29+S30+S31+S33+S34+S35+S32</f>
        <v>2332</v>
      </c>
      <c r="T25" s="86">
        <f>T26+AI27+T27+T28+T29+T30+T31+T33+T34+T35+T32</f>
        <v>2755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>
        <v>7</v>
      </c>
      <c r="H26" s="85">
        <f>E26+F26+G26</f>
        <v>23</v>
      </c>
      <c r="I26" s="74">
        <v>2</v>
      </c>
      <c r="J26" s="75">
        <v>1</v>
      </c>
      <c r="K26" s="75">
        <v>1</v>
      </c>
      <c r="L26" s="58">
        <f>I26+J26+K26</f>
        <v>4</v>
      </c>
      <c r="M26" s="79">
        <v>6</v>
      </c>
      <c r="N26" s="75">
        <v>2</v>
      </c>
      <c r="O26" s="75">
        <v>4</v>
      </c>
      <c r="P26" s="51">
        <f>M26+N26+O26</f>
        <v>12</v>
      </c>
      <c r="Q26" s="74">
        <v>4</v>
      </c>
      <c r="R26" s="75">
        <v>4</v>
      </c>
      <c r="S26" s="75">
        <v>3</v>
      </c>
      <c r="T26" s="58">
        <f aca="true" t="shared" si="3" ref="T26:T35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3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>
        <v>187</v>
      </c>
      <c r="H28" s="58">
        <f aca="true" t="shared" si="4" ref="H28:H35">E28+F28+G28</f>
        <v>337</v>
      </c>
      <c r="I28" s="74">
        <v>130</v>
      </c>
      <c r="J28" s="75">
        <v>35</v>
      </c>
      <c r="K28" s="75">
        <v>38</v>
      </c>
      <c r="L28" s="58">
        <f aca="true" t="shared" si="5" ref="L28:L35">I28+J28+K28</f>
        <v>203</v>
      </c>
      <c r="M28" s="79">
        <v>75</v>
      </c>
      <c r="N28" s="75">
        <v>70</v>
      </c>
      <c r="O28" s="75">
        <v>75</v>
      </c>
      <c r="P28" s="51">
        <f aca="true" t="shared" si="6" ref="P28:P35">M28+N28+O28</f>
        <v>220</v>
      </c>
      <c r="Q28" s="74">
        <v>40</v>
      </c>
      <c r="R28" s="75">
        <v>40</v>
      </c>
      <c r="S28" s="75">
        <v>40</v>
      </c>
      <c r="T28" s="58">
        <f t="shared" si="3"/>
        <v>120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127</v>
      </c>
      <c r="H29" s="91">
        <f>E29+F29+G29</f>
        <v>293</v>
      </c>
      <c r="I29" s="74">
        <v>179</v>
      </c>
      <c r="J29" s="75">
        <v>118</v>
      </c>
      <c r="K29" s="75">
        <v>119</v>
      </c>
      <c r="L29" s="58">
        <f t="shared" si="5"/>
        <v>416</v>
      </c>
      <c r="M29" s="79">
        <v>118</v>
      </c>
      <c r="N29" s="75">
        <v>118</v>
      </c>
      <c r="O29" s="75">
        <v>118</v>
      </c>
      <c r="P29" s="51">
        <f t="shared" si="6"/>
        <v>354</v>
      </c>
      <c r="Q29" s="74">
        <v>118</v>
      </c>
      <c r="R29" s="75">
        <v>118</v>
      </c>
      <c r="S29" s="75">
        <v>119</v>
      </c>
      <c r="T29" s="58">
        <f t="shared" si="3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3</v>
      </c>
      <c r="H30" s="58">
        <f t="shared" si="4"/>
        <v>34</v>
      </c>
      <c r="I30" s="74">
        <v>27</v>
      </c>
      <c r="J30" s="75">
        <v>16</v>
      </c>
      <c r="K30" s="75">
        <v>16</v>
      </c>
      <c r="L30" s="58">
        <f t="shared" si="5"/>
        <v>59</v>
      </c>
      <c r="M30" s="79">
        <v>60</v>
      </c>
      <c r="N30" s="75">
        <v>13</v>
      </c>
      <c r="O30" s="75">
        <v>7</v>
      </c>
      <c r="P30" s="51">
        <f t="shared" si="6"/>
        <v>80</v>
      </c>
      <c r="Q30" s="74">
        <v>17</v>
      </c>
      <c r="R30" s="75">
        <v>10</v>
      </c>
      <c r="S30" s="75">
        <v>50</v>
      </c>
      <c r="T30" s="58">
        <f t="shared" si="3"/>
        <v>77</v>
      </c>
    </row>
    <row r="31" spans="1:20" ht="25.5">
      <c r="A31" s="46" t="s">
        <v>101</v>
      </c>
      <c r="B31" s="49"/>
      <c r="C31" s="50">
        <v>34</v>
      </c>
      <c r="D31" s="90">
        <f t="shared" si="2"/>
        <v>34</v>
      </c>
      <c r="E31" s="74">
        <v>3</v>
      </c>
      <c r="F31" s="75">
        <v>4</v>
      </c>
      <c r="G31" s="75">
        <v>5</v>
      </c>
      <c r="H31" s="58">
        <f t="shared" si="4"/>
        <v>12</v>
      </c>
      <c r="I31" s="74"/>
      <c r="J31" s="75"/>
      <c r="K31" s="75">
        <v>22</v>
      </c>
      <c r="L31" s="58">
        <f t="shared" si="5"/>
        <v>22</v>
      </c>
      <c r="M31" s="79"/>
      <c r="N31" s="75"/>
      <c r="O31" s="75"/>
      <c r="P31" s="51">
        <f t="shared" si="6"/>
        <v>0</v>
      </c>
      <c r="Q31" s="74"/>
      <c r="R31" s="75"/>
      <c r="S31" s="75"/>
      <c r="T31" s="58">
        <f t="shared" si="3"/>
        <v>0</v>
      </c>
    </row>
    <row r="32" spans="1:20" ht="12.75">
      <c r="A32" s="46" t="s">
        <v>135</v>
      </c>
      <c r="B32" s="49"/>
      <c r="C32" s="50">
        <v>204</v>
      </c>
      <c r="D32" s="90">
        <f t="shared" si="2"/>
        <v>204</v>
      </c>
      <c r="E32" s="74"/>
      <c r="F32" s="75"/>
      <c r="G32" s="75"/>
      <c r="H32" s="58">
        <f t="shared" si="4"/>
        <v>0</v>
      </c>
      <c r="I32" s="74">
        <v>51</v>
      </c>
      <c r="J32" s="75">
        <v>34</v>
      </c>
      <c r="K32" s="75">
        <v>17</v>
      </c>
      <c r="L32" s="58">
        <f t="shared" si="5"/>
        <v>102</v>
      </c>
      <c r="M32" s="79">
        <v>16</v>
      </c>
      <c r="N32" s="75">
        <v>16</v>
      </c>
      <c r="O32" s="75">
        <v>19</v>
      </c>
      <c r="P32" s="51">
        <f t="shared" si="6"/>
        <v>51</v>
      </c>
      <c r="Q32" s="74">
        <v>17</v>
      </c>
      <c r="R32" s="75">
        <v>17</v>
      </c>
      <c r="S32" s="75">
        <v>17</v>
      </c>
      <c r="T32" s="58">
        <f t="shared" si="3"/>
        <v>51</v>
      </c>
    </row>
    <row r="33" spans="1:20" ht="25.5">
      <c r="A33" s="46" t="s">
        <v>119</v>
      </c>
      <c r="B33" s="49"/>
      <c r="C33" s="50">
        <v>6796</v>
      </c>
      <c r="D33" s="51">
        <f t="shared" si="2"/>
        <v>6796</v>
      </c>
      <c r="E33" s="74">
        <v>16</v>
      </c>
      <c r="F33" s="75">
        <v>17</v>
      </c>
      <c r="G33" s="75">
        <v>16</v>
      </c>
      <c r="H33" s="58">
        <f t="shared" si="4"/>
        <v>49</v>
      </c>
      <c r="I33" s="74">
        <v>16</v>
      </c>
      <c r="J33" s="75">
        <v>16</v>
      </c>
      <c r="K33" s="75">
        <v>3129</v>
      </c>
      <c r="L33" s="58">
        <f t="shared" si="5"/>
        <v>3161</v>
      </c>
      <c r="M33" s="79">
        <v>17</v>
      </c>
      <c r="N33" s="75">
        <v>16</v>
      </c>
      <c r="O33" s="75">
        <v>1421</v>
      </c>
      <c r="P33" s="51">
        <f t="shared" si="6"/>
        <v>1454</v>
      </c>
      <c r="Q33" s="74">
        <v>16</v>
      </c>
      <c r="R33" s="75">
        <v>16</v>
      </c>
      <c r="S33" s="75">
        <v>2100</v>
      </c>
      <c r="T33" s="58">
        <f t="shared" si="3"/>
        <v>2132</v>
      </c>
    </row>
    <row r="34" spans="1:20" ht="12.75">
      <c r="A34" s="46" t="s">
        <v>122</v>
      </c>
      <c r="B34" s="49"/>
      <c r="C34" s="50">
        <v>30</v>
      </c>
      <c r="D34" s="51">
        <f t="shared" si="2"/>
        <v>30</v>
      </c>
      <c r="E34" s="74">
        <v>0</v>
      </c>
      <c r="F34" s="75">
        <v>3</v>
      </c>
      <c r="G34" s="75">
        <v>3</v>
      </c>
      <c r="H34" s="58">
        <f t="shared" si="4"/>
        <v>6</v>
      </c>
      <c r="I34" s="74">
        <v>5</v>
      </c>
      <c r="J34" s="75">
        <v>1</v>
      </c>
      <c r="K34" s="75">
        <v>1</v>
      </c>
      <c r="L34" s="58">
        <f t="shared" si="5"/>
        <v>7</v>
      </c>
      <c r="M34" s="79">
        <v>3</v>
      </c>
      <c r="N34" s="75">
        <v>3</v>
      </c>
      <c r="O34" s="75">
        <v>2</v>
      </c>
      <c r="P34" s="51">
        <f t="shared" si="6"/>
        <v>8</v>
      </c>
      <c r="Q34" s="74">
        <v>3</v>
      </c>
      <c r="R34" s="75">
        <v>3</v>
      </c>
      <c r="S34" s="75">
        <v>3</v>
      </c>
      <c r="T34" s="58">
        <f t="shared" si="3"/>
        <v>9</v>
      </c>
    </row>
    <row r="35" spans="1:20" ht="12.75">
      <c r="A35" s="46" t="s">
        <v>123</v>
      </c>
      <c r="B35" s="49"/>
      <c r="C35" s="50">
        <v>13</v>
      </c>
      <c r="D35" s="51">
        <f t="shared" si="2"/>
        <v>13</v>
      </c>
      <c r="E35" s="74">
        <v>13</v>
      </c>
      <c r="F35" s="75"/>
      <c r="G35" s="75"/>
      <c r="H35" s="58">
        <f t="shared" si="4"/>
        <v>13</v>
      </c>
      <c r="I35" s="74"/>
      <c r="J35" s="75"/>
      <c r="K35" s="75"/>
      <c r="L35" s="58">
        <f t="shared" si="5"/>
        <v>0</v>
      </c>
      <c r="M35" s="79"/>
      <c r="N35" s="75"/>
      <c r="O35" s="75"/>
      <c r="P35" s="51">
        <f t="shared" si="6"/>
        <v>0</v>
      </c>
      <c r="Q35" s="74"/>
      <c r="R35" s="75"/>
      <c r="S35" s="75"/>
      <c r="T35" s="58">
        <f t="shared" si="3"/>
        <v>0</v>
      </c>
    </row>
    <row r="36" spans="1:20" ht="25.5">
      <c r="A36" s="9" t="s">
        <v>19</v>
      </c>
      <c r="B36" s="7" t="s">
        <v>26</v>
      </c>
      <c r="C36" s="84">
        <v>5040</v>
      </c>
      <c r="D36" s="90">
        <f t="shared" si="2"/>
        <v>5040</v>
      </c>
      <c r="E36" s="77"/>
      <c r="F36" s="78"/>
      <c r="G36" s="78">
        <v>5040</v>
      </c>
      <c r="H36" s="57">
        <f>E36+F36+G36</f>
        <v>5040</v>
      </c>
      <c r="I36" s="77"/>
      <c r="J36" s="78"/>
      <c r="K36" s="78"/>
      <c r="L36" s="57">
        <f>I36+J36+K36</f>
        <v>0</v>
      </c>
      <c r="M36" s="80"/>
      <c r="N36" s="78"/>
      <c r="O36" s="78"/>
      <c r="P36" s="38">
        <f>M36+N36+O36</f>
        <v>0</v>
      </c>
      <c r="Q36" s="77"/>
      <c r="R36" s="78"/>
      <c r="S36" s="78"/>
      <c r="T36" s="57">
        <f>Q36+R36+S36</f>
        <v>0</v>
      </c>
    </row>
    <row r="37" spans="1:20" ht="24.75" customHeight="1">
      <c r="A37" s="9" t="s">
        <v>102</v>
      </c>
      <c r="B37" s="7" t="s">
        <v>27</v>
      </c>
      <c r="C37" s="51">
        <f>SUM(C38:C41)</f>
        <v>5058</v>
      </c>
      <c r="D37" s="51">
        <f>H37+L37+P37+T37</f>
        <v>5058</v>
      </c>
      <c r="E37" s="56">
        <f>E38+E39+E40+E41</f>
        <v>288</v>
      </c>
      <c r="F37" s="8">
        <f aca="true" t="shared" si="7" ref="F37:Q37">F38+F39+F40</f>
        <v>180</v>
      </c>
      <c r="G37" s="8">
        <f t="shared" si="7"/>
        <v>309</v>
      </c>
      <c r="H37" s="56">
        <f>H38+H39+H40+H41</f>
        <v>777</v>
      </c>
      <c r="I37" s="8">
        <f t="shared" si="7"/>
        <v>128</v>
      </c>
      <c r="J37" s="8">
        <f t="shared" si="7"/>
        <v>160</v>
      </c>
      <c r="K37" s="8">
        <f t="shared" si="7"/>
        <v>499</v>
      </c>
      <c r="L37" s="56">
        <f>L38+L39+L40+L41</f>
        <v>787</v>
      </c>
      <c r="M37" s="36">
        <f t="shared" si="7"/>
        <v>163</v>
      </c>
      <c r="N37" s="56">
        <f>N38+N39+N40+N41</f>
        <v>165</v>
      </c>
      <c r="O37" s="65">
        <f t="shared" si="7"/>
        <v>1961</v>
      </c>
      <c r="P37" s="56">
        <f>P38+P39+P40+P41</f>
        <v>2289</v>
      </c>
      <c r="Q37" s="73">
        <f t="shared" si="7"/>
        <v>165</v>
      </c>
      <c r="R37" s="8">
        <f>R38+R39+R40+R41</f>
        <v>720</v>
      </c>
      <c r="S37" s="8">
        <f>S38+S39+S40+S41</f>
        <v>320</v>
      </c>
      <c r="T37" s="56">
        <f>T38+T39+T40+T41</f>
        <v>1205</v>
      </c>
    </row>
    <row r="38" spans="1:20" ht="15.75" customHeight="1">
      <c r="A38" s="46" t="s">
        <v>103</v>
      </c>
      <c r="B38" s="49"/>
      <c r="C38" s="50">
        <v>1743</v>
      </c>
      <c r="D38" s="51">
        <f t="shared" si="2"/>
        <v>1743</v>
      </c>
      <c r="E38" s="74">
        <v>145</v>
      </c>
      <c r="F38" s="75">
        <v>145</v>
      </c>
      <c r="G38" s="75">
        <v>291</v>
      </c>
      <c r="H38" s="58">
        <f>E38+F38+G38</f>
        <v>581</v>
      </c>
      <c r="I38" s="74"/>
      <c r="J38" s="75">
        <v>145</v>
      </c>
      <c r="K38" s="75">
        <v>145</v>
      </c>
      <c r="L38" s="58">
        <f>I38+J38+K38</f>
        <v>290</v>
      </c>
      <c r="M38" s="79">
        <v>145</v>
      </c>
      <c r="N38" s="75">
        <v>145</v>
      </c>
      <c r="O38" s="75">
        <v>146</v>
      </c>
      <c r="P38" s="51">
        <f>M38+N38+O38</f>
        <v>436</v>
      </c>
      <c r="Q38" s="74">
        <v>145</v>
      </c>
      <c r="R38" s="75">
        <v>145</v>
      </c>
      <c r="S38" s="75">
        <v>146</v>
      </c>
      <c r="T38" s="58">
        <f>Q38+R38+S38</f>
        <v>436</v>
      </c>
    </row>
    <row r="39" spans="1:20" ht="13.5" customHeight="1">
      <c r="A39" s="94" t="s">
        <v>104</v>
      </c>
      <c r="B39" s="49"/>
      <c r="C39" s="50">
        <v>3172</v>
      </c>
      <c r="D39" s="51">
        <f t="shared" si="2"/>
        <v>3172</v>
      </c>
      <c r="E39" s="74"/>
      <c r="F39" s="75">
        <v>35</v>
      </c>
      <c r="G39" s="75">
        <v>18</v>
      </c>
      <c r="H39" s="58">
        <f>E39+F39+G39</f>
        <v>53</v>
      </c>
      <c r="I39" s="74">
        <v>128</v>
      </c>
      <c r="J39" s="75">
        <v>15</v>
      </c>
      <c r="K39" s="75">
        <v>354</v>
      </c>
      <c r="L39" s="58">
        <f>I39+J39+K39</f>
        <v>497</v>
      </c>
      <c r="M39" s="79">
        <v>18</v>
      </c>
      <c r="N39" s="75">
        <v>20</v>
      </c>
      <c r="O39" s="75">
        <v>1815</v>
      </c>
      <c r="P39" s="51">
        <f>M39+N39+O39</f>
        <v>1853</v>
      </c>
      <c r="Q39" s="74">
        <v>20</v>
      </c>
      <c r="R39" s="75">
        <v>575</v>
      </c>
      <c r="S39" s="75">
        <v>174</v>
      </c>
      <c r="T39" s="58">
        <f>Q39+R39+S39</f>
        <v>769</v>
      </c>
    </row>
    <row r="40" spans="1:20" ht="15.75" customHeight="1">
      <c r="A40" s="46" t="s">
        <v>105</v>
      </c>
      <c r="B40" s="49"/>
      <c r="C40" s="50">
        <v>143</v>
      </c>
      <c r="D40" s="51">
        <f t="shared" si="2"/>
        <v>143</v>
      </c>
      <c r="E40" s="74">
        <v>143</v>
      </c>
      <c r="F40" s="75">
        <v>0</v>
      </c>
      <c r="G40" s="75">
        <v>0</v>
      </c>
      <c r="H40" s="58">
        <f>E40+F40+G40</f>
        <v>143</v>
      </c>
      <c r="I40" s="74">
        <v>0</v>
      </c>
      <c r="J40" s="75">
        <v>0</v>
      </c>
      <c r="K40" s="75">
        <v>0</v>
      </c>
      <c r="L40" s="58">
        <f>I40+J40+K40</f>
        <v>0</v>
      </c>
      <c r="M40" s="79">
        <v>0</v>
      </c>
      <c r="N40" s="75">
        <v>0</v>
      </c>
      <c r="O40" s="75">
        <v>0</v>
      </c>
      <c r="P40" s="51">
        <f>M40+N40+O40</f>
        <v>0</v>
      </c>
      <c r="Q40" s="74">
        <v>0</v>
      </c>
      <c r="R40" s="75">
        <v>0</v>
      </c>
      <c r="S40" s="75">
        <v>0</v>
      </c>
      <c r="T40" s="58">
        <f>Q40+R40+S40</f>
        <v>0</v>
      </c>
    </row>
    <row r="41" spans="1:20" ht="29.25" customHeight="1">
      <c r="A41" s="46" t="s">
        <v>121</v>
      </c>
      <c r="B41" s="49"/>
      <c r="C41" s="50">
        <v>0</v>
      </c>
      <c r="D41" s="51">
        <f>H41+L41+P41+T41</f>
        <v>0</v>
      </c>
      <c r="E41" s="74"/>
      <c r="F41" s="75"/>
      <c r="G41" s="75"/>
      <c r="H41" s="58">
        <f>E41+F41+G41</f>
        <v>0</v>
      </c>
      <c r="I41" s="74"/>
      <c r="J41" s="75"/>
      <c r="K41" s="75"/>
      <c r="L41" s="91"/>
      <c r="M41" s="79"/>
      <c r="N41" s="75"/>
      <c r="O41" s="75"/>
      <c r="P41" s="51">
        <f>M41+N41+O41</f>
        <v>0</v>
      </c>
      <c r="Q41" s="74"/>
      <c r="R41" s="75"/>
      <c r="S41" s="75">
        <v>0</v>
      </c>
      <c r="T41" s="58">
        <f>Q41+R41+S41</f>
        <v>0</v>
      </c>
    </row>
    <row r="42" spans="1:20" ht="24.75" customHeight="1">
      <c r="A42" s="9" t="s">
        <v>106</v>
      </c>
      <c r="B42" s="7" t="s">
        <v>28</v>
      </c>
      <c r="C42" s="84">
        <f>SUM(C43:C45)</f>
        <v>5211</v>
      </c>
      <c r="D42" s="51">
        <f>H42+L42+P42+T42</f>
        <v>5211</v>
      </c>
      <c r="E42" s="56">
        <f aca="true" t="shared" si="8" ref="E42:T42">E43+E44+E45</f>
        <v>728</v>
      </c>
      <c r="F42" s="8">
        <f t="shared" si="8"/>
        <v>0</v>
      </c>
      <c r="G42" s="8">
        <f t="shared" si="8"/>
        <v>0</v>
      </c>
      <c r="H42" s="57">
        <f t="shared" si="8"/>
        <v>728</v>
      </c>
      <c r="I42" s="56">
        <f t="shared" si="8"/>
        <v>243</v>
      </c>
      <c r="J42" s="8">
        <f t="shared" si="8"/>
        <v>243</v>
      </c>
      <c r="K42" s="8">
        <f t="shared" si="8"/>
        <v>242</v>
      </c>
      <c r="L42" s="57">
        <f t="shared" si="8"/>
        <v>728</v>
      </c>
      <c r="M42" s="36">
        <f t="shared" si="8"/>
        <v>242</v>
      </c>
      <c r="N42" s="64">
        <f t="shared" si="8"/>
        <v>243</v>
      </c>
      <c r="O42" s="65">
        <f t="shared" si="8"/>
        <v>243</v>
      </c>
      <c r="P42" s="38">
        <f t="shared" si="8"/>
        <v>728</v>
      </c>
      <c r="Q42" s="73">
        <f t="shared" si="8"/>
        <v>242</v>
      </c>
      <c r="R42" s="8">
        <f t="shared" si="8"/>
        <v>242</v>
      </c>
      <c r="S42" s="8">
        <f t="shared" si="8"/>
        <v>2543</v>
      </c>
      <c r="T42" s="57">
        <f t="shared" si="8"/>
        <v>3027</v>
      </c>
    </row>
    <row r="43" spans="1:20" ht="17.25" customHeight="1">
      <c r="A43" s="46" t="s">
        <v>103</v>
      </c>
      <c r="B43" s="49"/>
      <c r="C43" s="50">
        <v>2911</v>
      </c>
      <c r="D43" s="51">
        <f t="shared" si="2"/>
        <v>2911</v>
      </c>
      <c r="E43" s="74">
        <v>728</v>
      </c>
      <c r="F43" s="75">
        <v>0</v>
      </c>
      <c r="G43" s="75">
        <v>0</v>
      </c>
      <c r="H43" s="58">
        <f>E43+F43+G43</f>
        <v>728</v>
      </c>
      <c r="I43" s="82">
        <v>243</v>
      </c>
      <c r="J43" s="83">
        <v>243</v>
      </c>
      <c r="K43" s="83">
        <v>242</v>
      </c>
      <c r="L43" s="58">
        <f>I43+J43+K43</f>
        <v>728</v>
      </c>
      <c r="M43" s="79">
        <v>242</v>
      </c>
      <c r="N43" s="75">
        <v>243</v>
      </c>
      <c r="O43" s="75">
        <v>243</v>
      </c>
      <c r="P43" s="51">
        <f>M43+N43+O43</f>
        <v>728</v>
      </c>
      <c r="Q43" s="74">
        <v>242</v>
      </c>
      <c r="R43" s="75">
        <v>242</v>
      </c>
      <c r="S43" s="75">
        <v>243</v>
      </c>
      <c r="T43" s="58">
        <f>Q43+R43+S43</f>
        <v>727</v>
      </c>
    </row>
    <row r="44" spans="1:20" ht="17.25" customHeight="1">
      <c r="A44" s="46" t="s">
        <v>104</v>
      </c>
      <c r="B44" s="49"/>
      <c r="C44" s="50"/>
      <c r="D44" s="51">
        <f t="shared" si="2"/>
        <v>0</v>
      </c>
      <c r="E44" s="74"/>
      <c r="F44" s="75"/>
      <c r="G44" s="75"/>
      <c r="H44" s="58"/>
      <c r="I44" s="74"/>
      <c r="J44" s="75"/>
      <c r="K44" s="75"/>
      <c r="L44" s="58"/>
      <c r="M44" s="79"/>
      <c r="N44" s="75"/>
      <c r="O44" s="75"/>
      <c r="P44" s="51"/>
      <c r="Q44" s="74"/>
      <c r="R44" s="75"/>
      <c r="S44" s="75"/>
      <c r="T44" s="58"/>
    </row>
    <row r="45" spans="1:20" ht="27" customHeight="1">
      <c r="A45" s="46" t="s">
        <v>121</v>
      </c>
      <c r="B45" s="49"/>
      <c r="C45" s="50">
        <v>2300</v>
      </c>
      <c r="D45" s="51">
        <f t="shared" si="2"/>
        <v>2300</v>
      </c>
      <c r="E45" s="74"/>
      <c r="F45" s="79"/>
      <c r="G45" s="79"/>
      <c r="H45" s="92">
        <f>E45+F45+G45</f>
        <v>0</v>
      </c>
      <c r="I45" s="74"/>
      <c r="J45" s="79"/>
      <c r="K45" s="79"/>
      <c r="L45" s="59">
        <f>I45+J45+K45</f>
        <v>0</v>
      </c>
      <c r="M45" s="79"/>
      <c r="N45" s="79"/>
      <c r="O45" s="79"/>
      <c r="P45" s="92">
        <f>M45+N45+O45</f>
        <v>0</v>
      </c>
      <c r="Q45" s="74"/>
      <c r="R45" s="79"/>
      <c r="S45" s="79">
        <v>2300</v>
      </c>
      <c r="T45" s="50">
        <f>Q45+R45+S45</f>
        <v>2300</v>
      </c>
    </row>
    <row r="46" spans="1:20" ht="12.75">
      <c r="A46" s="60" t="s">
        <v>107</v>
      </c>
      <c r="B46" s="7" t="s">
        <v>29</v>
      </c>
      <c r="C46" s="8">
        <f>C47+C48+C49+C50+C51+C52+C53+C54+C55+C56+C57+C58</f>
        <v>35506</v>
      </c>
      <c r="D46" s="51">
        <f>H46+L46+P46+T46</f>
        <v>35506</v>
      </c>
      <c r="E46" s="8">
        <f aca="true" t="shared" si="9" ref="E46:T46">E47+E48+E49+E50+E51+E52+E53+E54+E55+E56+E57+E58</f>
        <v>2364</v>
      </c>
      <c r="F46" s="8">
        <f t="shared" si="9"/>
        <v>1985</v>
      </c>
      <c r="G46" s="8">
        <f t="shared" si="9"/>
        <v>3329</v>
      </c>
      <c r="H46" s="8">
        <f>H47+H48+H49+H50+H51+H52+H53+H54+H55+H56+H57+H58</f>
        <v>7678</v>
      </c>
      <c r="I46" s="8">
        <f t="shared" si="9"/>
        <v>2430</v>
      </c>
      <c r="J46" s="8">
        <f t="shared" si="9"/>
        <v>2120</v>
      </c>
      <c r="K46" s="8">
        <f t="shared" si="9"/>
        <v>4283</v>
      </c>
      <c r="L46" s="56">
        <f>L47+L48+L49+L50+L51+L52+L53+L54+L55+L56+L57+L58</f>
        <v>8833</v>
      </c>
      <c r="M46" s="8">
        <f t="shared" si="9"/>
        <v>1926</v>
      </c>
      <c r="N46" s="64">
        <f t="shared" si="9"/>
        <v>2109</v>
      </c>
      <c r="O46" s="65">
        <f t="shared" si="9"/>
        <v>4792</v>
      </c>
      <c r="P46" s="56">
        <f t="shared" si="9"/>
        <v>8827</v>
      </c>
      <c r="Q46" s="65">
        <f t="shared" si="9"/>
        <v>2253</v>
      </c>
      <c r="R46" s="8">
        <f t="shared" si="9"/>
        <v>2398</v>
      </c>
      <c r="S46" s="8">
        <f t="shared" si="9"/>
        <v>5517</v>
      </c>
      <c r="T46" s="56">
        <f t="shared" si="9"/>
        <v>10168</v>
      </c>
    </row>
    <row r="47" spans="1:20" ht="12.75">
      <c r="A47" s="47" t="s">
        <v>108</v>
      </c>
      <c r="B47" s="49"/>
      <c r="C47" s="50">
        <v>9005</v>
      </c>
      <c r="D47" s="51">
        <f t="shared" si="2"/>
        <v>9005</v>
      </c>
      <c r="E47" s="74">
        <v>165</v>
      </c>
      <c r="F47" s="75">
        <v>457</v>
      </c>
      <c r="G47" s="75">
        <v>478</v>
      </c>
      <c r="H47" s="91">
        <f aca="true" t="shared" si="10" ref="H47:H55">E47+F47+G47</f>
        <v>1100</v>
      </c>
      <c r="I47" s="74">
        <v>472</v>
      </c>
      <c r="J47" s="75">
        <v>455</v>
      </c>
      <c r="K47" s="75">
        <v>1150</v>
      </c>
      <c r="L47" s="58">
        <f aca="true" t="shared" si="11" ref="L47:L55">I47+J47+K47</f>
        <v>2077</v>
      </c>
      <c r="M47" s="79">
        <v>450</v>
      </c>
      <c r="N47" s="75">
        <v>450</v>
      </c>
      <c r="O47" s="75">
        <v>490</v>
      </c>
      <c r="P47" s="51">
        <f aca="true" t="shared" si="12" ref="P47:P55">M47+N47+O47</f>
        <v>1390</v>
      </c>
      <c r="Q47" s="74">
        <v>455</v>
      </c>
      <c r="R47" s="75">
        <v>455</v>
      </c>
      <c r="S47" s="75">
        <v>3528</v>
      </c>
      <c r="T47" s="58">
        <f aca="true" t="shared" si="13" ref="T47:T55">Q47+R47+S47</f>
        <v>4438</v>
      </c>
    </row>
    <row r="48" spans="1:20" ht="12.75">
      <c r="A48" s="47" t="s">
        <v>109</v>
      </c>
      <c r="B48" s="49"/>
      <c r="C48" s="50">
        <v>143</v>
      </c>
      <c r="D48" s="51">
        <f t="shared" si="2"/>
        <v>143</v>
      </c>
      <c r="E48" s="74">
        <v>0</v>
      </c>
      <c r="F48" s="75">
        <v>17</v>
      </c>
      <c r="G48" s="75">
        <v>19</v>
      </c>
      <c r="H48" s="91">
        <f t="shared" si="10"/>
        <v>36</v>
      </c>
      <c r="I48" s="74">
        <v>12</v>
      </c>
      <c r="J48" s="75">
        <v>12</v>
      </c>
      <c r="K48" s="75">
        <v>12</v>
      </c>
      <c r="L48" s="58">
        <f t="shared" si="11"/>
        <v>36</v>
      </c>
      <c r="M48" s="79">
        <v>12</v>
      </c>
      <c r="N48" s="75">
        <v>12</v>
      </c>
      <c r="O48" s="75">
        <v>12</v>
      </c>
      <c r="P48" s="51">
        <f t="shared" si="12"/>
        <v>36</v>
      </c>
      <c r="Q48" s="74">
        <v>12</v>
      </c>
      <c r="R48" s="75">
        <v>12</v>
      </c>
      <c r="S48" s="75">
        <v>11</v>
      </c>
      <c r="T48" s="58">
        <f t="shared" si="13"/>
        <v>35</v>
      </c>
    </row>
    <row r="49" spans="1:20" ht="12.75">
      <c r="A49" s="47" t="s">
        <v>110</v>
      </c>
      <c r="B49" s="49"/>
      <c r="C49" s="50">
        <v>465</v>
      </c>
      <c r="D49" s="51">
        <f t="shared" si="2"/>
        <v>465</v>
      </c>
      <c r="E49" s="74">
        <v>5</v>
      </c>
      <c r="F49" s="75">
        <v>14</v>
      </c>
      <c r="G49" s="75">
        <v>12</v>
      </c>
      <c r="H49" s="91">
        <f t="shared" si="10"/>
        <v>31</v>
      </c>
      <c r="I49" s="74">
        <v>44</v>
      </c>
      <c r="J49" s="75">
        <v>19</v>
      </c>
      <c r="K49" s="75">
        <v>43</v>
      </c>
      <c r="L49" s="58">
        <f t="shared" si="11"/>
        <v>106</v>
      </c>
      <c r="M49" s="79">
        <v>82</v>
      </c>
      <c r="N49" s="75">
        <v>17</v>
      </c>
      <c r="O49" s="75">
        <v>146</v>
      </c>
      <c r="P49" s="51">
        <f t="shared" si="12"/>
        <v>245</v>
      </c>
      <c r="Q49" s="74">
        <v>42</v>
      </c>
      <c r="R49" s="75">
        <v>17</v>
      </c>
      <c r="S49" s="75">
        <v>24</v>
      </c>
      <c r="T49" s="58">
        <f t="shared" si="13"/>
        <v>83</v>
      </c>
    </row>
    <row r="50" spans="1:20" ht="12.75">
      <c r="A50" s="47" t="s">
        <v>111</v>
      </c>
      <c r="B50" s="49"/>
      <c r="C50" s="50">
        <v>5010</v>
      </c>
      <c r="D50" s="90">
        <f t="shared" si="2"/>
        <v>5010</v>
      </c>
      <c r="E50" s="74">
        <v>36</v>
      </c>
      <c r="F50" s="75">
        <v>40</v>
      </c>
      <c r="G50" s="75">
        <v>92</v>
      </c>
      <c r="H50" s="91">
        <f t="shared" si="10"/>
        <v>168</v>
      </c>
      <c r="I50" s="74">
        <v>73</v>
      </c>
      <c r="J50" s="75">
        <v>40</v>
      </c>
      <c r="K50" s="75">
        <v>858</v>
      </c>
      <c r="L50" s="58">
        <f t="shared" si="11"/>
        <v>971</v>
      </c>
      <c r="M50" s="79">
        <v>45</v>
      </c>
      <c r="N50" s="75">
        <v>45</v>
      </c>
      <c r="O50" s="75">
        <v>2836</v>
      </c>
      <c r="P50" s="51">
        <f t="shared" si="12"/>
        <v>2926</v>
      </c>
      <c r="Q50" s="74">
        <v>40</v>
      </c>
      <c r="R50" s="75">
        <v>590</v>
      </c>
      <c r="S50" s="75">
        <v>315</v>
      </c>
      <c r="T50" s="58">
        <f t="shared" si="13"/>
        <v>945</v>
      </c>
    </row>
    <row r="51" spans="1:20" ht="12.75">
      <c r="A51" s="47" t="s">
        <v>112</v>
      </c>
      <c r="B51" s="49"/>
      <c r="C51" s="50">
        <v>12299</v>
      </c>
      <c r="D51" s="90">
        <f t="shared" si="2"/>
        <v>12299</v>
      </c>
      <c r="E51" s="74">
        <v>1789</v>
      </c>
      <c r="F51" s="75">
        <v>723</v>
      </c>
      <c r="G51" s="75">
        <v>2003</v>
      </c>
      <c r="H51" s="91">
        <f t="shared" si="10"/>
        <v>4515</v>
      </c>
      <c r="I51" s="74">
        <v>827</v>
      </c>
      <c r="J51" s="75">
        <v>690</v>
      </c>
      <c r="K51" s="75">
        <v>1276</v>
      </c>
      <c r="L51" s="58">
        <f>I51+J51+K51</f>
        <v>2793</v>
      </c>
      <c r="M51" s="79">
        <v>734</v>
      </c>
      <c r="N51" s="75">
        <v>890</v>
      </c>
      <c r="O51" s="75">
        <v>627</v>
      </c>
      <c r="P51" s="51">
        <f>M51+N51+O51</f>
        <v>2251</v>
      </c>
      <c r="Q51" s="74">
        <v>1125</v>
      </c>
      <c r="R51" s="75">
        <v>710</v>
      </c>
      <c r="S51" s="75">
        <v>905</v>
      </c>
      <c r="T51" s="58">
        <f t="shared" si="13"/>
        <v>2740</v>
      </c>
    </row>
    <row r="52" spans="1:20" ht="12.75">
      <c r="A52" s="47" t="s">
        <v>113</v>
      </c>
      <c r="B52" s="49"/>
      <c r="C52" s="50">
        <v>0</v>
      </c>
      <c r="D52" s="90">
        <f t="shared" si="2"/>
        <v>0</v>
      </c>
      <c r="E52" s="74"/>
      <c r="F52" s="75"/>
      <c r="G52" s="75"/>
      <c r="H52" s="91">
        <f t="shared" si="10"/>
        <v>0</v>
      </c>
      <c r="I52" s="74"/>
      <c r="J52" s="75"/>
      <c r="K52" s="75"/>
      <c r="L52" s="58">
        <f t="shared" si="11"/>
        <v>0</v>
      </c>
      <c r="M52" s="79"/>
      <c r="N52" s="75"/>
      <c r="O52" s="75"/>
      <c r="P52" s="51">
        <f>M52+N52+O52</f>
        <v>0</v>
      </c>
      <c r="Q52" s="74"/>
      <c r="R52" s="75"/>
      <c r="S52" s="75"/>
      <c r="T52" s="58">
        <f t="shared" si="13"/>
        <v>0</v>
      </c>
    </row>
    <row r="53" spans="1:22" ht="12.75">
      <c r="A53" s="47" t="s">
        <v>124</v>
      </c>
      <c r="B53" s="49"/>
      <c r="C53" s="50">
        <v>5</v>
      </c>
      <c r="D53" s="90">
        <f t="shared" si="2"/>
        <v>5</v>
      </c>
      <c r="E53" s="74"/>
      <c r="F53" s="75"/>
      <c r="G53" s="75">
        <v>5</v>
      </c>
      <c r="H53" s="91">
        <f t="shared" si="10"/>
        <v>5</v>
      </c>
      <c r="I53" s="74"/>
      <c r="J53" s="75"/>
      <c r="K53" s="75"/>
      <c r="L53" s="58">
        <f t="shared" si="11"/>
        <v>0</v>
      </c>
      <c r="M53" s="79"/>
      <c r="N53" s="75"/>
      <c r="O53" s="75"/>
      <c r="P53" s="51">
        <f t="shared" si="12"/>
        <v>0</v>
      </c>
      <c r="Q53" s="74"/>
      <c r="R53" s="75"/>
      <c r="S53" s="75"/>
      <c r="T53" s="58">
        <f t="shared" si="13"/>
        <v>0</v>
      </c>
      <c r="V53" s="69"/>
    </row>
    <row r="54" spans="1:20" ht="12.75">
      <c r="A54" s="47" t="s">
        <v>114</v>
      </c>
      <c r="B54" s="49"/>
      <c r="C54" s="50">
        <v>7008</v>
      </c>
      <c r="D54" s="90">
        <f t="shared" si="2"/>
        <v>7008</v>
      </c>
      <c r="E54" s="74">
        <v>322</v>
      </c>
      <c r="F54" s="75">
        <v>623</v>
      </c>
      <c r="G54" s="75">
        <v>630</v>
      </c>
      <c r="H54" s="91">
        <f t="shared" si="10"/>
        <v>1575</v>
      </c>
      <c r="I54" s="74">
        <v>782</v>
      </c>
      <c r="J54" s="75">
        <v>777</v>
      </c>
      <c r="K54" s="75">
        <v>781</v>
      </c>
      <c r="L54" s="58">
        <f t="shared" si="11"/>
        <v>2340</v>
      </c>
      <c r="M54" s="79">
        <v>480</v>
      </c>
      <c r="N54" s="75">
        <v>555</v>
      </c>
      <c r="O54" s="75">
        <v>555</v>
      </c>
      <c r="P54" s="90">
        <f t="shared" si="12"/>
        <v>1590</v>
      </c>
      <c r="Q54" s="74">
        <v>452</v>
      </c>
      <c r="R54" s="75">
        <v>488</v>
      </c>
      <c r="S54" s="75">
        <v>563</v>
      </c>
      <c r="T54" s="58">
        <f t="shared" si="13"/>
        <v>1503</v>
      </c>
    </row>
    <row r="55" spans="1:20" ht="12.75">
      <c r="A55" s="47" t="s">
        <v>115</v>
      </c>
      <c r="B55" s="49"/>
      <c r="C55" s="50">
        <v>0</v>
      </c>
      <c r="D55" s="90">
        <f t="shared" si="2"/>
        <v>0</v>
      </c>
      <c r="E55" s="74">
        <v>0</v>
      </c>
      <c r="F55" s="75">
        <v>0</v>
      </c>
      <c r="G55" s="75">
        <v>0</v>
      </c>
      <c r="H55" s="91">
        <f t="shared" si="10"/>
        <v>0</v>
      </c>
      <c r="I55" s="74">
        <v>0</v>
      </c>
      <c r="J55" s="75">
        <v>0</v>
      </c>
      <c r="K55" s="75">
        <v>0</v>
      </c>
      <c r="L55" s="58">
        <f t="shared" si="11"/>
        <v>0</v>
      </c>
      <c r="M55" s="79">
        <v>0</v>
      </c>
      <c r="N55" s="75">
        <v>0</v>
      </c>
      <c r="O55" s="75">
        <v>0</v>
      </c>
      <c r="P55" s="51">
        <f t="shared" si="12"/>
        <v>0</v>
      </c>
      <c r="Q55" s="74">
        <v>0</v>
      </c>
      <c r="R55" s="75">
        <v>0</v>
      </c>
      <c r="S55" s="75">
        <v>0</v>
      </c>
      <c r="T55" s="58">
        <f t="shared" si="13"/>
        <v>0</v>
      </c>
    </row>
    <row r="56" spans="1:20" ht="12.75">
      <c r="A56" s="47" t="s">
        <v>116</v>
      </c>
      <c r="B56" s="49"/>
      <c r="C56" s="50">
        <v>357</v>
      </c>
      <c r="D56" s="90">
        <f t="shared" si="2"/>
        <v>357</v>
      </c>
      <c r="E56" s="74">
        <v>1</v>
      </c>
      <c r="F56" s="75">
        <v>22</v>
      </c>
      <c r="G56" s="75">
        <v>19</v>
      </c>
      <c r="H56" s="91">
        <f>E56+F56+G56</f>
        <v>42</v>
      </c>
      <c r="I56" s="74">
        <v>100</v>
      </c>
      <c r="J56" s="75">
        <v>21</v>
      </c>
      <c r="K56" s="75">
        <v>21</v>
      </c>
      <c r="L56" s="58">
        <f>I56+J56+K56</f>
        <v>142</v>
      </c>
      <c r="M56" s="79">
        <v>21</v>
      </c>
      <c r="N56" s="75">
        <v>38</v>
      </c>
      <c r="O56" s="75">
        <v>23</v>
      </c>
      <c r="P56" s="51">
        <f>M56+N56+O56</f>
        <v>82</v>
      </c>
      <c r="Q56" s="74">
        <v>25</v>
      </c>
      <c r="R56" s="75">
        <v>24</v>
      </c>
      <c r="S56" s="75">
        <v>42</v>
      </c>
      <c r="T56" s="58">
        <f>Q56+R56+S56</f>
        <v>91</v>
      </c>
    </row>
    <row r="57" spans="1:20" ht="12.75">
      <c r="A57" s="47" t="s">
        <v>120</v>
      </c>
      <c r="B57" s="49"/>
      <c r="C57" s="50">
        <v>692</v>
      </c>
      <c r="D57" s="90">
        <f t="shared" si="2"/>
        <v>692</v>
      </c>
      <c r="E57" s="74">
        <v>15</v>
      </c>
      <c r="F57" s="75">
        <v>58</v>
      </c>
      <c r="G57" s="75">
        <v>57</v>
      </c>
      <c r="H57" s="91">
        <f>E57+F57+G57</f>
        <v>130</v>
      </c>
      <c r="I57" s="74">
        <v>58</v>
      </c>
      <c r="J57" s="75">
        <v>58</v>
      </c>
      <c r="K57" s="75">
        <v>94</v>
      </c>
      <c r="L57" s="58">
        <f>I57+J57+K57</f>
        <v>210</v>
      </c>
      <c r="M57" s="75">
        <v>54</v>
      </c>
      <c r="N57" s="75">
        <v>54</v>
      </c>
      <c r="O57" s="75">
        <v>55</v>
      </c>
      <c r="P57" s="51">
        <f>M57+N57+O57</f>
        <v>163</v>
      </c>
      <c r="Q57" s="74">
        <v>54</v>
      </c>
      <c r="R57" s="75">
        <v>54</v>
      </c>
      <c r="S57" s="75">
        <v>81</v>
      </c>
      <c r="T57" s="58">
        <f>Q57+R57+S57</f>
        <v>189</v>
      </c>
    </row>
    <row r="58" spans="1:20" ht="12.75">
      <c r="A58" s="47" t="s">
        <v>131</v>
      </c>
      <c r="B58" s="49"/>
      <c r="C58" s="50">
        <v>522</v>
      </c>
      <c r="D58" s="90">
        <f t="shared" si="2"/>
        <v>522</v>
      </c>
      <c r="E58" s="74">
        <v>31</v>
      </c>
      <c r="F58" s="75">
        <v>31</v>
      </c>
      <c r="G58" s="75">
        <v>14</v>
      </c>
      <c r="H58" s="91">
        <f>E58+F58+G58</f>
        <v>76</v>
      </c>
      <c r="I58" s="74">
        <v>62</v>
      </c>
      <c r="J58" s="75">
        <v>48</v>
      </c>
      <c r="K58" s="75">
        <v>48</v>
      </c>
      <c r="L58" s="50">
        <f>I58+J58+K58</f>
        <v>158</v>
      </c>
      <c r="M58" s="79">
        <v>48</v>
      </c>
      <c r="N58" s="75">
        <v>48</v>
      </c>
      <c r="O58" s="75">
        <v>48</v>
      </c>
      <c r="P58" s="51">
        <f>M58+N58+O58</f>
        <v>144</v>
      </c>
      <c r="Q58" s="74">
        <v>48</v>
      </c>
      <c r="R58" s="75">
        <v>48</v>
      </c>
      <c r="S58" s="75">
        <v>48</v>
      </c>
      <c r="T58" s="58">
        <f>Q58+R58+S58</f>
        <v>144</v>
      </c>
    </row>
    <row r="59" spans="1:20" ht="25.5">
      <c r="A59" s="9" t="s">
        <v>53</v>
      </c>
      <c r="B59" s="7" t="s">
        <v>30</v>
      </c>
      <c r="C59" s="8">
        <v>3000</v>
      </c>
      <c r="D59" s="38">
        <v>3000</v>
      </c>
      <c r="E59" s="56"/>
      <c r="F59" s="8"/>
      <c r="G59" s="8">
        <v>3000</v>
      </c>
      <c r="H59" s="57">
        <f>E59+F59+G59</f>
        <v>3000</v>
      </c>
      <c r="I59" s="56"/>
      <c r="J59" s="8"/>
      <c r="K59" s="8"/>
      <c r="L59" s="57">
        <f>I59+J59+K59</f>
        <v>0</v>
      </c>
      <c r="M59" s="36"/>
      <c r="N59" s="64"/>
      <c r="O59" s="65"/>
      <c r="P59" s="38">
        <f>M59+N59+O59</f>
        <v>0</v>
      </c>
      <c r="Q59" s="73"/>
      <c r="R59" s="8"/>
      <c r="S59" s="8">
        <v>0</v>
      </c>
      <c r="T59" s="57">
        <f>Q59+R59+S59</f>
        <v>0</v>
      </c>
    </row>
    <row r="60" spans="1:20" ht="25.5">
      <c r="A60" s="9" t="s">
        <v>20</v>
      </c>
      <c r="B60" s="7" t="s">
        <v>31</v>
      </c>
      <c r="C60" s="8">
        <f>C37+C42+C19-C46</f>
        <v>-2040</v>
      </c>
      <c r="D60" s="38">
        <f>D19+D37+D42-D46</f>
        <v>-1978</v>
      </c>
      <c r="E60" s="38">
        <f aca="true" t="shared" si="14" ref="E60:T60">E19+E37+E42-E46</f>
        <v>-108</v>
      </c>
      <c r="F60" s="38">
        <f t="shared" si="14"/>
        <v>-96</v>
      </c>
      <c r="G60" s="38">
        <f t="shared" si="14"/>
        <v>-1927</v>
      </c>
      <c r="H60" s="38">
        <f t="shared" si="14"/>
        <v>-2131</v>
      </c>
      <c r="I60" s="38">
        <f>I19+I37+I42-I46</f>
        <v>-148</v>
      </c>
      <c r="J60" s="38">
        <f t="shared" si="14"/>
        <v>-462</v>
      </c>
      <c r="K60" s="38">
        <f t="shared" si="14"/>
        <v>834</v>
      </c>
      <c r="L60" s="38">
        <f t="shared" si="14"/>
        <v>224</v>
      </c>
      <c r="M60" s="38">
        <f t="shared" si="14"/>
        <v>719</v>
      </c>
      <c r="N60" s="38">
        <f t="shared" si="14"/>
        <v>-788</v>
      </c>
      <c r="O60" s="38">
        <f t="shared" si="14"/>
        <v>33</v>
      </c>
      <c r="P60" s="38">
        <f t="shared" si="14"/>
        <v>-36</v>
      </c>
      <c r="Q60" s="38">
        <f t="shared" si="14"/>
        <v>232</v>
      </c>
      <c r="R60" s="38">
        <f t="shared" si="14"/>
        <v>-348</v>
      </c>
      <c r="S60" s="38">
        <f t="shared" si="14"/>
        <v>81</v>
      </c>
      <c r="T60" s="38">
        <f t="shared" si="14"/>
        <v>-35</v>
      </c>
    </row>
    <row r="61" spans="1:20" ht="12.75">
      <c r="A61" s="9" t="s">
        <v>21</v>
      </c>
      <c r="B61" s="7" t="s">
        <v>32</v>
      </c>
      <c r="C61" s="8">
        <f aca="true" t="shared" si="15" ref="C61:T61">C18+C60+C36-C59</f>
        <v>978</v>
      </c>
      <c r="D61" s="38">
        <f t="shared" si="15"/>
        <v>1040</v>
      </c>
      <c r="E61" s="38">
        <f t="shared" si="15"/>
        <v>870</v>
      </c>
      <c r="F61" s="38">
        <f t="shared" si="15"/>
        <v>774</v>
      </c>
      <c r="G61" s="38">
        <f t="shared" si="15"/>
        <v>887</v>
      </c>
      <c r="H61" s="38">
        <f t="shared" si="15"/>
        <v>887</v>
      </c>
      <c r="I61" s="51">
        <f>I18+I60+I36-I59</f>
        <v>739</v>
      </c>
      <c r="J61" s="38">
        <f t="shared" si="15"/>
        <v>277</v>
      </c>
      <c r="K61" s="93">
        <f t="shared" si="15"/>
        <v>1111</v>
      </c>
      <c r="L61" s="38">
        <f t="shared" si="15"/>
        <v>1111</v>
      </c>
      <c r="M61" s="38">
        <f t="shared" si="15"/>
        <v>1830</v>
      </c>
      <c r="N61" s="38">
        <f t="shared" si="15"/>
        <v>1042</v>
      </c>
      <c r="O61" s="38">
        <f t="shared" si="15"/>
        <v>1075</v>
      </c>
      <c r="P61" s="38">
        <f t="shared" si="15"/>
        <v>1075</v>
      </c>
      <c r="Q61" s="38">
        <f t="shared" si="15"/>
        <v>1307</v>
      </c>
      <c r="R61" s="38">
        <f t="shared" si="15"/>
        <v>959</v>
      </c>
      <c r="S61" s="38">
        <f t="shared" si="15"/>
        <v>1040</v>
      </c>
      <c r="T61" s="38">
        <f t="shared" si="15"/>
        <v>1040</v>
      </c>
    </row>
    <row r="62" spans="1:20" ht="26.25" customHeight="1">
      <c r="A62" s="9" t="s">
        <v>22</v>
      </c>
      <c r="B62" s="7" t="s">
        <v>33</v>
      </c>
      <c r="C62" s="65">
        <v>879</v>
      </c>
      <c r="D62" s="38"/>
      <c r="E62" s="8"/>
      <c r="F62" s="8"/>
      <c r="G62" s="8"/>
      <c r="H62" s="57"/>
      <c r="I62" s="56"/>
      <c r="J62" s="8"/>
      <c r="K62" s="65"/>
      <c r="L62" s="57"/>
      <c r="M62" s="36"/>
      <c r="N62" s="64"/>
      <c r="O62" s="65"/>
      <c r="P62" s="38"/>
      <c r="Q62" s="73"/>
      <c r="R62" s="8"/>
      <c r="S62" s="8"/>
      <c r="T62" s="8"/>
    </row>
    <row r="63" spans="1:20" ht="38.25">
      <c r="A63" s="9" t="s">
        <v>23</v>
      </c>
      <c r="B63" s="7" t="s">
        <v>81</v>
      </c>
      <c r="C63" s="65">
        <f>C61-C62</f>
        <v>99</v>
      </c>
      <c r="D63" s="38"/>
      <c r="E63" s="8">
        <f>E61-E62</f>
        <v>870</v>
      </c>
      <c r="F63" s="8">
        <f>F61-F62</f>
        <v>774</v>
      </c>
      <c r="G63" s="8">
        <f>G61-G62</f>
        <v>887</v>
      </c>
      <c r="H63" s="8">
        <f>H61-H62</f>
        <v>887</v>
      </c>
      <c r="I63" s="8">
        <f>I61-I62</f>
        <v>739</v>
      </c>
      <c r="J63" s="8">
        <f aca="true" t="shared" si="16" ref="I63:T63">J61-J62</f>
        <v>277</v>
      </c>
      <c r="K63" s="65">
        <f t="shared" si="16"/>
        <v>1111</v>
      </c>
      <c r="L63" s="8">
        <f t="shared" si="16"/>
        <v>1111</v>
      </c>
      <c r="M63" s="8">
        <f t="shared" si="16"/>
        <v>1830</v>
      </c>
      <c r="N63" s="8">
        <f t="shared" si="16"/>
        <v>1042</v>
      </c>
      <c r="O63" s="8">
        <f t="shared" si="16"/>
        <v>1075</v>
      </c>
      <c r="P63" s="8">
        <f t="shared" si="16"/>
        <v>1075</v>
      </c>
      <c r="Q63" s="8">
        <f t="shared" si="16"/>
        <v>1307</v>
      </c>
      <c r="R63" s="8">
        <f t="shared" si="16"/>
        <v>959</v>
      </c>
      <c r="S63" s="8">
        <f t="shared" si="16"/>
        <v>1040</v>
      </c>
      <c r="T63" s="8">
        <f t="shared" si="16"/>
        <v>1040</v>
      </c>
    </row>
    <row r="64" ht="12.75">
      <c r="O64" s="69"/>
    </row>
    <row r="69" spans="1:4" ht="12.75">
      <c r="A69" s="1" t="s">
        <v>129</v>
      </c>
      <c r="D69" s="1" t="s">
        <v>130</v>
      </c>
    </row>
    <row r="73" spans="1:4" ht="12.75">
      <c r="A73" s="1" t="s">
        <v>127</v>
      </c>
      <c r="D73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21">
      <c r="A11" s="116" t="s">
        <v>60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8">
      <c r="A12" s="116" t="s">
        <v>69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7" t="s">
        <v>87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3" t="s">
        <v>62</v>
      </c>
      <c r="B21" s="125" t="s">
        <v>51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4" customFormat="1" ht="12.75">
      <c r="A22" s="114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5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1" t="s">
        <v>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0" t="s">
        <v>75</v>
      </c>
      <c r="B30" s="118" t="s">
        <v>51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12.75">
      <c r="A31" s="111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2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3" t="s">
        <v>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32.25" customHeight="1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ht="14.25">
      <c r="A38" s="43" t="s">
        <v>67</v>
      </c>
    </row>
    <row r="39" spans="1:13" ht="27" customHeight="1">
      <c r="A39" s="122" t="s">
        <v>73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5" customHeight="1">
      <c r="A40" s="122" t="s">
        <v>74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2" spans="1:11" ht="24.75" customHeight="1">
      <c r="A42" s="117" t="s">
        <v>54</v>
      </c>
      <c r="B42" s="117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7"/>
      <c r="B23" s="127"/>
      <c r="C23" s="127"/>
      <c r="D23" s="127"/>
      <c r="E23" s="127"/>
    </row>
    <row r="24" ht="6.75" customHeight="1" thickBot="1"/>
    <row r="25" spans="1:5" ht="23.25" customHeight="1">
      <c r="A25" s="33" t="s">
        <v>78</v>
      </c>
      <c r="B25" s="118" t="s">
        <v>64</v>
      </c>
      <c r="C25" s="95"/>
      <c r="D25" s="118" t="s">
        <v>51</v>
      </c>
      <c r="E25" s="120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3" t="s">
        <v>66</v>
      </c>
      <c r="B32" s="124"/>
      <c r="C32" s="124"/>
      <c r="D32" s="124"/>
      <c r="E32" s="124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2" t="s">
        <v>77</v>
      </c>
      <c r="B33" s="117"/>
      <c r="C33" s="117"/>
      <c r="D33" s="117"/>
      <c r="E33" s="117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2013-04-17T08:00:24Z</cp:lastPrinted>
  <dcterms:created xsi:type="dcterms:W3CDTF">2007-12-12T12:07:30Z</dcterms:created>
  <dcterms:modified xsi:type="dcterms:W3CDTF">2013-04-17T08:05:44Z</dcterms:modified>
  <cp:category/>
  <cp:version/>
  <cp:contentType/>
  <cp:contentStatus/>
</cp:coreProperties>
</file>