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доходы" sheetId="2" r:id="rId2"/>
  </sheets>
  <definedNames>
    <definedName name="_xlnm.Print_Area" localSheetId="1">'доходы'!$A$1:$G$66</definedName>
  </definedNames>
  <calcPr fullCalcOnLoad="1" refMode="R1C1"/>
</workbook>
</file>

<file path=xl/sharedStrings.xml><?xml version="1.0" encoding="utf-8"?>
<sst xmlns="http://schemas.openxmlformats.org/spreadsheetml/2006/main" count="124" uniqueCount="124">
  <si>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</si>
  <si>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</si>
  <si>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</si>
  <si>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</si>
  <si>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</si>
  <si>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ДОХОДЫ</t>
  </si>
  <si>
    <t>Наименование  доходов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</si>
  <si>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</si>
  <si>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</si>
  <si>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</si>
  <si>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</si>
  <si>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</si>
  <si>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Налоги на имущество физических лиц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</si>
  <si>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</si>
  <si>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</si>
  <si>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</si>
  <si>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</si>
  <si>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Безвозмездные поступления</t>
  </si>
  <si>
    <t>Всего доходов:</t>
  </si>
  <si>
    <t xml:space="preserve"> 1 00 00000 00 0000 000</t>
  </si>
  <si>
    <t xml:space="preserve"> 1 01 00000 00 0000 000 </t>
  </si>
  <si>
    <t xml:space="preserve"> 1 01 02000 01 0000 110</t>
  </si>
  <si>
    <t xml:space="preserve"> 1 05 00000 00 0000 000</t>
  </si>
  <si>
    <t xml:space="preserve"> 1 05 03000 01 0000 110</t>
  </si>
  <si>
    <t xml:space="preserve"> 1 06 00000 00 0000 000</t>
  </si>
  <si>
    <t>106 01000 00 0000 110</t>
  </si>
  <si>
    <t xml:space="preserve"> 1 06 06000 00 0000 110</t>
  </si>
  <si>
    <t xml:space="preserve"> 1 08 00000 00 0000 000</t>
  </si>
  <si>
    <t xml:space="preserve"> 1 08 04020 01 0000 110</t>
  </si>
  <si>
    <t xml:space="preserve"> 1 11 09000 00 0000 120</t>
  </si>
  <si>
    <t xml:space="preserve"> 1 14 00000 00 0000 000 </t>
  </si>
  <si>
    <t xml:space="preserve"> 2 00 00000 00 0000 000</t>
  </si>
  <si>
    <t>1 11 00000 00 0000 000</t>
  </si>
  <si>
    <t xml:space="preserve"> 1 11 05000 00 0000 120</t>
  </si>
  <si>
    <t>Доходы ,получаемые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предприятий, в том числе казенных)</t>
  </si>
  <si>
    <t>1 16 00000 00 0000 000</t>
  </si>
  <si>
    <t>Штрафы, санкции, возмещение ущерба</t>
  </si>
  <si>
    <t>Ожидаемая оценка на 2010 год</t>
  </si>
  <si>
    <t xml:space="preserve">Земельный налог </t>
  </si>
  <si>
    <t>Прочие доходы от использования имущества и прав, находящихся в государственной и муниципальной собственности  (за исключением имущества  автономных учреждений , а также имущества государственных и муниципальных унитарных предприятий , в том числе казенных)</t>
  </si>
  <si>
    <t>1 квартал</t>
  </si>
  <si>
    <t>2 квартал</t>
  </si>
  <si>
    <t>3 квартал</t>
  </si>
  <si>
    <t>4 квартал</t>
  </si>
  <si>
    <t>Субсидии бюджетам субъектов Российской Федерации и муниципальных образований</t>
  </si>
  <si>
    <t>2 02 02000 00 0000 151</t>
  </si>
  <si>
    <t>2 02 02999 00 0000 151</t>
  </si>
  <si>
    <t>Прочие субсидии</t>
  </si>
  <si>
    <t>202 03000 00 0000 151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</si>
  <si>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</si>
  <si>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практикой,адвокатов, учредивших адвокадские кабинеты, и других лиц, занимающихся частной практикой в соответствии со статьей 227 Налогового кодекса Российской Федерации </t>
  </si>
  <si>
    <t>101 02010 01 0000 110</t>
  </si>
  <si>
    <t xml:space="preserve"> 1 01 02020 01 0000 110</t>
  </si>
  <si>
    <t>1 13 00000 00 0000 000</t>
  </si>
  <si>
    <t>Доходы от оказания платных услуг (работ)  и  компенсации затрат государства</t>
  </si>
  <si>
    <t xml:space="preserve">Субсидии бюджетам муниципальных образований 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</t>
  </si>
  <si>
    <t>Субвенции бюджетам субъектов Российской Федерации и муниципальных образований</t>
  </si>
  <si>
    <t>1 03 00000 00 000 000</t>
  </si>
  <si>
    <t>1 03 02230 01 0000 110</t>
  </si>
  <si>
    <t>1 03 02240 01 0000 110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</si>
  <si>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</si>
  <si>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</si>
  <si>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</si>
  <si>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</si>
  <si>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</si>
  <si>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 xml:space="preserve">Субсидии бюджетам муниципальных образований на предоставление мер социальной поддержки по оплате за содержание и ремонт жилья, услуг теплоснабжения ( отопления)и электроснабжения работникам культуры и педагогическим работникам образовательных учреждений дополнительного образования детей в сфере культуры  </t>
  </si>
  <si>
    <t xml:space="preserve">  2 02 02999 13 7023 151</t>
  </si>
  <si>
    <t>2 02 02999 13 7039 151</t>
  </si>
  <si>
    <t xml:space="preserve"> 2 02 03015 13 0000 151</t>
  </si>
  <si>
    <t>Код бюджетной классификации Российской Федерации</t>
  </si>
  <si>
    <t>Приложение №  1</t>
  </si>
  <si>
    <t xml:space="preserve">Сумма (тыс.рублей) </t>
  </si>
  <si>
    <t xml:space="preserve"> 1 06 01030 13 0000 110</t>
  </si>
  <si>
    <t xml:space="preserve"> 1 06 06033 13 0000 110</t>
  </si>
  <si>
    <t>Земельный налог с организаций, обладающих земельным участком, расположенным в границах городских  поселений</t>
  </si>
  <si>
    <t> 1 06 06043 13 0000 110</t>
  </si>
  <si>
    <t>Налог на имущество физических лиц ,взимаемых по ставкам, применяемым к объектам налогообложения, расположенным в границах городских поселений</t>
  </si>
  <si>
    <t xml:space="preserve">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</si>
  <si>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границахгородских поселений , а также средства от продажи права на заключение договоров аренды указанных земельных участков</t>
  </si>
  <si>
    <t xml:space="preserve"> 1 11 05035 13 0000 120</t>
  </si>
  <si>
    <t xml:space="preserve"> 1 11 09045 13 0000 120</t>
  </si>
  <si>
    <t>1 13 01995 13 0000 130</t>
  </si>
  <si>
    <t>1 13 02065 13 0000 130</t>
  </si>
  <si>
    <t>Прочие доходы от оказания платных услуг (работ) получателями средств бюджетов городских поселений</t>
  </si>
  <si>
    <t>Доходы, поступающие в порядке возмещения расходов, понесенных в связи с эксплуатацией  имущества городских поселений</t>
  </si>
  <si>
    <t>1 16 21050  13 0000 140</t>
  </si>
  <si>
    <t>1 16 90050  13 0000 140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</si>
  <si>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</si>
  <si>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Прочие поступления от денежных взысканий ( штрафов) и иных сумм в возмещение ущерба, зачисляемые в бюджеты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</si>
  <si>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</si>
  <si>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Земельный налог с физических лиц,обладающих земельным участком, расположенным в границах городских поселений</t>
  </si>
  <si>
    <t>1 11 05025 13 0000 120</t>
  </si>
  <si>
    <t>Доходы, получаемые в виде арендной платы, а также средства от продажи права на заключение договоров аренды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</si>
  <si>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</si>
  <si>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 , а также имущества муниципальных унитарных предприятий , в том числе казенных)</t>
  </si>
  <si>
    <t>1 14 02053 13 0000 410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</si>
  <si>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</si>
  <si>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                      Поступление доходов в бюджет муниципального образования поселок Ставрово на 2016 год</t>
  </si>
  <si>
    <t>2 02 02999 13 7008 151</t>
  </si>
  <si>
    <t>Субсидии бюджетам муниципальных образований на софинансирование мероприятий по обеспечению территорий документацией для осуществления градостроительной деятельности</t>
  </si>
  <si>
    <t>2 02 02999 13 7246 151</t>
  </si>
  <si>
    <t>Субсидии на осуществление дорожной деятельности в отношении автомобильных дорог общего пользования местного значения</t>
  </si>
  <si>
    <t>202 04000 00 0000 151</t>
  </si>
  <si>
    <t>2 02 04999 13 0000 151</t>
  </si>
  <si>
    <t>Иные межбюджетные трансферты</t>
  </si>
  <si>
    <t>Прочие межбюджетные трансферты передаваемые бюджетам городских поселений</t>
  </si>
  <si>
    <t xml:space="preserve">к  решению Совета народных депутатов </t>
  </si>
  <si>
    <t>Налог на доходы физических лиц с доходов, получнных физическими лицами в соответствии со статьей 228 Налогового Кодекса Российской Федерации</t>
  </si>
  <si>
    <t>1 01 02030 01 0000 110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</si>
  <si>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</si>
  <si>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1 14 06313 13 0000 430</t>
  </si>
  <si>
    <t>1 17 00000 00 0000 000</t>
  </si>
  <si>
    <t>117 05050 13 0000 180</t>
  </si>
  <si>
    <t>207 00000 00 0000 000</t>
  </si>
  <si>
    <t>Прочие безвозмездные поступления в бюджеты городских поселений</t>
  </si>
  <si>
    <t xml:space="preserve"> 2 07 05030 13 0000 180</t>
  </si>
  <si>
    <t>Прочие неналоговые доходы</t>
  </si>
  <si>
    <t>Прочие неналоговые доходы бюджетов городских поселений</t>
  </si>
  <si>
    <t>1 16 33050 13 0000 140</t>
  </si>
  <si>
    <t>1 16 51040 02 0000 140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</si>
  <si>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</si>
  <si>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</si>
  <si>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Прочие безвозмездные поступления</t>
  </si>
  <si>
    <t xml:space="preserve">от      г. №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</si>
</sst>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16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1"/>
      <name val="Arial Cyr"/>
      <family val="0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justify" wrapText="1"/>
    </xf>
    <xf numFmtId="0" fontId="7" fillId="0" borderId="3" xfId="0" applyFont="1" applyBorder="1" applyAlignment="1">
      <alignment horizontal="center" vertical="justify"/>
    </xf>
    <xf numFmtId="0" fontId="7" fillId="0" borderId="4" xfId="0" applyFont="1" applyBorder="1" applyAlignment="1">
      <alignment horizontal="center" vertical="justify"/>
    </xf>
    <xf numFmtId="0" fontId="4" fillId="0" borderId="2" xfId="0" applyFont="1" applyFill="1" applyBorder="1" applyAlignment="1">
      <alignment horizontal="center" vertical="justify" wrapText="1"/>
    </xf>
    <xf numFmtId="0" fontId="3" fillId="0" borderId="3" xfId="0" applyFont="1" applyBorder="1" applyAlignment="1">
      <alignment horizontal="center" vertical="justify" wrapText="1"/>
    </xf>
    <xf numFmtId="0" fontId="0" fillId="0" borderId="0" xfId="0" applyAlignment="1">
      <alignment horizontal="center"/>
    </xf>
    <xf numFmtId="0" fontId="0" fillId="0" borderId="3" xfId="0" applyFont="1" applyBorder="1" applyAlignment="1">
      <alignment horizontal="center" vertical="justify"/>
    </xf>
    <xf numFmtId="0" fontId="5" fillId="0" borderId="3" xfId="0" applyFont="1" applyBorder="1" applyAlignment="1">
      <alignment horizontal="center" vertical="justify" wrapText="1"/>
    </xf>
    <xf numFmtId="0" fontId="3" fillId="0" borderId="8" xfId="0" applyFont="1" applyFill="1" applyBorder="1" applyAlignment="1">
      <alignment horizontal="center" vertical="justify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justify"/>
    </xf>
    <xf numFmtId="0" fontId="12" fillId="0" borderId="7" xfId="0" applyFont="1" applyFill="1" applyBorder="1" applyAlignment="1">
      <alignment horizontal="center" vertical="justify"/>
    </xf>
    <xf numFmtId="0" fontId="12" fillId="0" borderId="1" xfId="0" applyFont="1" applyBorder="1" applyAlignment="1">
      <alignment horizontal="center" vertical="justify"/>
    </xf>
    <xf numFmtId="0" fontId="3" fillId="0" borderId="7" xfId="0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4" fillId="0" borderId="2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0" fillId="0" borderId="10" xfId="0" applyFont="1" applyFill="1" applyBorder="1" applyAlignment="1">
      <alignment horizontal="center" vertical="justify"/>
    </xf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justify"/>
    </xf>
    <xf numFmtId="0" fontId="5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justify"/>
    </xf>
    <xf numFmtId="0" fontId="0" fillId="0" borderId="15" xfId="0" applyFont="1" applyFill="1" applyBorder="1" applyAlignment="1">
      <alignment horizontal="center" vertical="justify"/>
    </xf>
    <xf numFmtId="0" fontId="5" fillId="0" borderId="14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justify"/>
    </xf>
    <xf numFmtId="0" fontId="5" fillId="0" borderId="14" xfId="0" applyFont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justify"/>
    </xf>
    <xf numFmtId="0" fontId="0" fillId="0" borderId="18" xfId="0" applyFont="1" applyFill="1" applyBorder="1" applyAlignment="1">
      <alignment horizontal="center" vertical="justify"/>
    </xf>
    <xf numFmtId="0" fontId="7" fillId="0" borderId="19" xfId="0" applyFont="1" applyFill="1" applyBorder="1" applyAlignment="1">
      <alignment horizontal="center" vertical="justify"/>
    </xf>
    <xf numFmtId="0" fontId="7" fillId="0" borderId="17" xfId="0" applyFont="1" applyFill="1" applyBorder="1" applyAlignment="1">
      <alignment horizontal="center" vertical="justify"/>
    </xf>
    <xf numFmtId="0" fontId="3" fillId="0" borderId="20" xfId="0" applyFont="1" applyFill="1" applyBorder="1" applyAlignment="1">
      <alignment horizontal="center" vertical="justify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8" fillId="0" borderId="0" xfId="0" applyFont="1" applyAlignment="1">
      <alignment horizontal="right"/>
    </xf>
    <xf numFmtId="169" fontId="13" fillId="0" borderId="10" xfId="0" applyNumberFormat="1" applyFont="1" applyFill="1" applyBorder="1" applyAlignment="1">
      <alignment horizontal="center" vertical="justify"/>
    </xf>
    <xf numFmtId="169" fontId="6" fillId="0" borderId="10" xfId="0" applyNumberFormat="1" applyFont="1" applyFill="1" applyBorder="1" applyAlignment="1">
      <alignment horizontal="center" vertical="top" wrapText="1"/>
    </xf>
    <xf numFmtId="169" fontId="8" fillId="0" borderId="10" xfId="0" applyNumberFormat="1" applyFont="1" applyFill="1" applyBorder="1" applyAlignment="1">
      <alignment horizontal="center" vertical="top" wrapText="1"/>
    </xf>
    <xf numFmtId="169" fontId="13" fillId="0" borderId="10" xfId="0" applyNumberFormat="1" applyFont="1" applyFill="1" applyBorder="1" applyAlignment="1">
      <alignment horizontal="center" vertical="top" wrapText="1"/>
    </xf>
    <xf numFmtId="169" fontId="6" fillId="0" borderId="10" xfId="0" applyNumberFormat="1" applyFont="1" applyFill="1" applyBorder="1" applyAlignment="1">
      <alignment horizontal="center" vertical="justify"/>
    </xf>
    <xf numFmtId="169" fontId="8" fillId="0" borderId="10" xfId="0" applyNumberFormat="1" applyFont="1" applyFill="1" applyBorder="1" applyAlignment="1">
      <alignment horizontal="center" vertical="justify"/>
    </xf>
    <xf numFmtId="0" fontId="3" fillId="0" borderId="22" xfId="0" applyFont="1" applyBorder="1" applyAlignment="1">
      <alignment horizontal="center" vertical="justify" wrapText="1"/>
    </xf>
    <xf numFmtId="0" fontId="15" fillId="0" borderId="1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justify"/>
    </xf>
    <xf numFmtId="0" fontId="3" fillId="0" borderId="6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0" xfId="0" applyFont="1" applyFill="1" applyBorder="1" applyAlignment="1">
      <alignment horizontal="justify" vertical="top" wrapText="1"/>
    </xf>
    <xf numFmtId="0" fontId="14" fillId="0" borderId="0" xfId="0" applyFont="1" applyAlignment="1">
      <alignment wrapText="1"/>
    </xf>
    <xf numFmtId="169" fontId="6" fillId="0" borderId="10" xfId="0" applyNumberFormat="1" applyFont="1" applyFill="1" applyBorder="1" applyAlignment="1">
      <alignment horizontal="center" vertical="justify" wrapText="1"/>
    </xf>
    <xf numFmtId="169" fontId="8" fillId="0" borderId="10" xfId="0" applyNumberFormat="1" applyFont="1" applyFill="1" applyBorder="1" applyAlignment="1">
      <alignment horizontal="center" vertical="justify" wrapText="1"/>
    </xf>
    <xf numFmtId="0" fontId="3" fillId="0" borderId="23" xfId="0" applyFont="1" applyBorder="1" applyAlignment="1">
      <alignment horizontal="center" vertical="top" wrapText="1"/>
    </xf>
    <xf numFmtId="0" fontId="3" fillId="0" borderId="23" xfId="0" applyFont="1" applyBorder="1" applyAlignment="1">
      <alignment vertical="top" wrapText="1"/>
    </xf>
    <xf numFmtId="169" fontId="6" fillId="0" borderId="23" xfId="0" applyNumberFormat="1" applyFont="1" applyFill="1" applyBorder="1" applyAlignment="1">
      <alignment horizontal="center" vertical="justify" wrapText="1"/>
    </xf>
    <xf numFmtId="0" fontId="5" fillId="0" borderId="10" xfId="0" applyFont="1" applyFill="1" applyBorder="1" applyAlignment="1">
      <alignment wrapText="1"/>
    </xf>
    <xf numFmtId="0" fontId="7" fillId="0" borderId="20" xfId="0" applyFont="1" applyFill="1" applyBorder="1" applyAlignment="1">
      <alignment horizontal="center" vertical="justify"/>
    </xf>
    <xf numFmtId="0" fontId="5" fillId="0" borderId="16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justify"/>
    </xf>
    <xf numFmtId="0" fontId="5" fillId="0" borderId="24" xfId="0" applyFont="1" applyBorder="1" applyAlignment="1">
      <alignment wrapText="1"/>
    </xf>
    <xf numFmtId="0" fontId="12" fillId="0" borderId="2" xfId="0" applyFont="1" applyBorder="1" applyAlignment="1">
      <alignment horizontal="center" vertical="justify"/>
    </xf>
    <xf numFmtId="0" fontId="7" fillId="0" borderId="7" xfId="0" applyFont="1" applyBorder="1" applyAlignment="1">
      <alignment horizontal="center" vertical="justify"/>
    </xf>
    <xf numFmtId="0" fontId="3" fillId="0" borderId="10" xfId="0" applyFont="1" applyFill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center" vertical="top"/>
    </xf>
    <xf numFmtId="0" fontId="15" fillId="0" borderId="25" xfId="0" applyNumberFormat="1" applyFont="1" applyFill="1" applyBorder="1" applyAlignment="1" quotePrefix="1">
      <alignment horizontal="left" wrapText="1"/>
    </xf>
    <xf numFmtId="0" fontId="3" fillId="0" borderId="24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69" fontId="6" fillId="0" borderId="10" xfId="0" applyNumberFormat="1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169" fontId="6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14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26" xfId="0" applyFont="1" applyBorder="1" applyAlignment="1">
      <alignment horizontal="right"/>
    </xf>
    <xf numFmtId="0" fontId="8" fillId="0" borderId="10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107" t="s">
        <v>4</v>
      </c>
      <c r="C6" s="107"/>
      <c r="D6" s="107"/>
      <c r="E6" s="107"/>
      <c r="F6" s="107"/>
      <c r="G6" s="107"/>
      <c r="H6" s="107"/>
      <c r="I6" s="107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68"/>
  <sheetViews>
    <sheetView tabSelected="1" zoomScale="75" zoomScaleNormal="75" zoomScaleSheetLayoutView="75" workbookViewId="0" topLeftCell="A55">
      <selection activeCell="C3" sqref="C3:I3"/>
    </sheetView>
  </sheetViews>
  <sheetFormatPr defaultColWidth="9.00390625" defaultRowHeight="12.75"/>
  <cols>
    <col min="2" max="2" width="26.875" style="0" customWidth="1"/>
    <col min="3" max="3" width="66.125" style="0" customWidth="1"/>
    <col min="4" max="4" width="11.75390625" style="0" hidden="1" customWidth="1"/>
    <col min="5" max="5" width="16.25390625" style="0" customWidth="1"/>
    <col min="6" max="6" width="8.25390625" style="0" hidden="1" customWidth="1"/>
    <col min="7" max="7" width="8.875" style="0" hidden="1" customWidth="1"/>
    <col min="8" max="8" width="8.375" style="0" hidden="1" customWidth="1"/>
    <col min="9" max="9" width="10.25390625" style="0" hidden="1" customWidth="1"/>
    <col min="10" max="10" width="9.25390625" style="0" customWidth="1"/>
  </cols>
  <sheetData>
    <row r="1" spans="2:9" ht="12.75" customHeight="1">
      <c r="B1" s="8"/>
      <c r="C1" s="122" t="s">
        <v>70</v>
      </c>
      <c r="D1" s="122"/>
      <c r="E1" s="122"/>
      <c r="F1" s="122"/>
      <c r="G1" s="122"/>
      <c r="H1" s="122"/>
      <c r="I1" s="122"/>
    </row>
    <row r="2" spans="2:9" ht="12.75" customHeight="1">
      <c r="B2" s="8"/>
      <c r="C2" s="122" t="s">
        <v>106</v>
      </c>
      <c r="D2" s="122"/>
      <c r="E2" s="122"/>
      <c r="F2" s="122"/>
      <c r="G2" s="122"/>
      <c r="H2" s="122"/>
      <c r="I2" s="122"/>
    </row>
    <row r="3" spans="2:9" ht="12.75" customHeight="1">
      <c r="B3" s="8"/>
      <c r="C3" s="122" t="s">
        <v>123</v>
      </c>
      <c r="D3" s="122"/>
      <c r="E3" s="122"/>
      <c r="F3" s="122"/>
      <c r="G3" s="122"/>
      <c r="H3" s="122"/>
      <c r="I3" s="122"/>
    </row>
    <row r="4" spans="2:9" ht="12.75" customHeight="1">
      <c r="B4" s="8"/>
      <c r="C4" s="68"/>
      <c r="D4" s="68"/>
      <c r="E4" s="68"/>
      <c r="F4" s="68"/>
      <c r="G4" s="68"/>
      <c r="H4" s="68"/>
      <c r="I4" s="68"/>
    </row>
    <row r="5" spans="2:8" ht="34.5" customHeight="1">
      <c r="B5" s="127" t="s">
        <v>97</v>
      </c>
      <c r="C5" s="127"/>
      <c r="D5" s="127"/>
      <c r="E5" s="127"/>
      <c r="F5" s="86"/>
      <c r="G5" s="8"/>
      <c r="H5" s="8"/>
    </row>
    <row r="6" spans="2:9" ht="13.5" customHeight="1" thickBot="1">
      <c r="B6" s="123"/>
      <c r="C6" s="124"/>
      <c r="D6" s="124"/>
      <c r="E6" s="124"/>
      <c r="F6" s="125"/>
      <c r="G6" s="125"/>
      <c r="H6" s="125"/>
      <c r="I6" s="125"/>
    </row>
    <row r="7" spans="2:9" ht="12.75" customHeight="1">
      <c r="B7" s="120" t="s">
        <v>69</v>
      </c>
      <c r="C7" s="120" t="s">
        <v>6</v>
      </c>
      <c r="D7" s="121" t="s">
        <v>37</v>
      </c>
      <c r="E7" s="126" t="s">
        <v>71</v>
      </c>
      <c r="F7" s="53"/>
      <c r="G7" s="10"/>
      <c r="H7" s="10"/>
      <c r="I7" s="10"/>
    </row>
    <row r="8" spans="2:9" ht="12.75" customHeight="1">
      <c r="B8" s="120"/>
      <c r="C8" s="120"/>
      <c r="D8" s="121"/>
      <c r="E8" s="126"/>
      <c r="F8" s="54" t="s">
        <v>40</v>
      </c>
      <c r="G8" s="11" t="s">
        <v>41</v>
      </c>
      <c r="H8" s="11" t="s">
        <v>42</v>
      </c>
      <c r="I8" s="11" t="s">
        <v>43</v>
      </c>
    </row>
    <row r="9" spans="2:9" ht="23.25" customHeight="1" thickBot="1">
      <c r="B9" s="120"/>
      <c r="C9" s="120"/>
      <c r="D9" s="121"/>
      <c r="E9" s="126"/>
      <c r="F9" s="5"/>
      <c r="G9" s="3"/>
      <c r="H9" s="3"/>
      <c r="I9" s="3"/>
    </row>
    <row r="10" spans="2:10" ht="25.5" customHeight="1">
      <c r="B10" s="128" t="s">
        <v>19</v>
      </c>
      <c r="C10" s="128" t="s">
        <v>5</v>
      </c>
      <c r="D10" s="128" t="e">
        <f>D13+D22+D24+D30+D32+D42+D45+#REF!</f>
        <v>#REF!</v>
      </c>
      <c r="E10" s="119">
        <f>E13+E22+E24+E30+E32+E42+E45+E18+E39+E50</f>
        <v>26855.324999999997</v>
      </c>
      <c r="F10" s="116" t="e">
        <f>F13+F22+F24+F30+F32+F42+F45+#REF!</f>
        <v>#REF!</v>
      </c>
      <c r="G10" s="110" t="e">
        <f>G13+G22+G24+G30+G32+G42+G45+#REF!</f>
        <v>#REF!</v>
      </c>
      <c r="H10" s="110" t="e">
        <f>H13+H22+H24+H30+H32+H42+H45+#REF!</f>
        <v>#REF!</v>
      </c>
      <c r="I10" s="110" t="e">
        <f>I13+I22+I24+I30+I32+I42+I45+#REF!</f>
        <v>#REF!</v>
      </c>
      <c r="J10" s="30"/>
    </row>
    <row r="11" spans="2:9" ht="1.5" customHeight="1">
      <c r="B11" s="128"/>
      <c r="C11" s="128"/>
      <c r="D11" s="128"/>
      <c r="E11" s="119"/>
      <c r="F11" s="117"/>
      <c r="G11" s="111"/>
      <c r="H11" s="111"/>
      <c r="I11" s="111"/>
    </row>
    <row r="12" spans="2:9" ht="2.25" customHeight="1" thickBot="1">
      <c r="B12" s="128"/>
      <c r="C12" s="128"/>
      <c r="D12" s="128"/>
      <c r="E12" s="119"/>
      <c r="F12" s="118"/>
      <c r="G12" s="112"/>
      <c r="H12" s="112"/>
      <c r="I12" s="112"/>
    </row>
    <row r="13" spans="2:9" ht="21.75" customHeight="1" thickBot="1">
      <c r="B13" s="58" t="s">
        <v>20</v>
      </c>
      <c r="C13" s="59" t="s">
        <v>7</v>
      </c>
      <c r="D13" s="58">
        <f aca="true" t="shared" si="0" ref="D13:I13">D14</f>
        <v>4325</v>
      </c>
      <c r="E13" s="70">
        <f t="shared" si="0"/>
        <v>7098.5</v>
      </c>
      <c r="F13" s="4" t="e">
        <f t="shared" si="0"/>
        <v>#REF!</v>
      </c>
      <c r="G13" s="4" t="e">
        <f t="shared" si="0"/>
        <v>#REF!</v>
      </c>
      <c r="H13" s="4" t="e">
        <f t="shared" si="0"/>
        <v>#REF!</v>
      </c>
      <c r="I13" s="4" t="e">
        <f t="shared" si="0"/>
        <v>#REF!</v>
      </c>
    </row>
    <row r="14" spans="2:9" ht="22.5" customHeight="1" thickBot="1">
      <c r="B14" s="57" t="s">
        <v>21</v>
      </c>
      <c r="C14" s="59" t="s">
        <v>8</v>
      </c>
      <c r="D14" s="57">
        <f>D15+D16</f>
        <v>4325</v>
      </c>
      <c r="E14" s="71">
        <f>E15+E16+E17</f>
        <v>7098.5</v>
      </c>
      <c r="F14" s="5" t="e">
        <f>F15+F16+#REF!</f>
        <v>#REF!</v>
      </c>
      <c r="G14" s="5" t="e">
        <f>G15+G16+#REF!</f>
        <v>#REF!</v>
      </c>
      <c r="H14" s="5" t="e">
        <f>H15+H16+#REF!</f>
        <v>#REF!</v>
      </c>
      <c r="I14" s="5" t="e">
        <f>I15+I16+#REF!</f>
        <v>#REF!</v>
      </c>
    </row>
    <row r="15" spans="2:9" ht="76.5" customHeight="1" thickBot="1">
      <c r="B15" s="60" t="s">
        <v>51</v>
      </c>
      <c r="C15" s="61" t="s">
        <v>49</v>
      </c>
      <c r="D15" s="60">
        <v>4275</v>
      </c>
      <c r="E15" s="72">
        <v>6931</v>
      </c>
      <c r="F15" s="24">
        <v>1525</v>
      </c>
      <c r="G15" s="7">
        <v>1560</v>
      </c>
      <c r="H15" s="7">
        <v>1649</v>
      </c>
      <c r="I15" s="27">
        <v>1856</v>
      </c>
    </row>
    <row r="16" spans="2:9" ht="108" customHeight="1" thickBot="1">
      <c r="B16" s="60" t="s">
        <v>52</v>
      </c>
      <c r="C16" s="61" t="s">
        <v>50</v>
      </c>
      <c r="D16" s="60">
        <v>50</v>
      </c>
      <c r="E16" s="72">
        <v>60.7</v>
      </c>
      <c r="F16" s="6">
        <v>2</v>
      </c>
      <c r="G16" s="6">
        <v>2</v>
      </c>
      <c r="H16" s="6">
        <v>12</v>
      </c>
      <c r="I16" s="28">
        <v>14</v>
      </c>
    </row>
    <row r="17" spans="2:9" ht="48" customHeight="1" thickBot="1">
      <c r="B17" s="60" t="s">
        <v>108</v>
      </c>
      <c r="C17" s="61" t="s">
        <v>107</v>
      </c>
      <c r="D17" s="60"/>
      <c r="E17" s="72">
        <v>106.8</v>
      </c>
      <c r="F17" s="6"/>
      <c r="G17" s="6"/>
      <c r="H17" s="6"/>
      <c r="I17" s="101"/>
    </row>
    <row r="18" spans="2:9" ht="33.75" customHeight="1" thickBot="1">
      <c r="B18" s="58" t="s">
        <v>57</v>
      </c>
      <c r="C18" s="62" t="s">
        <v>64</v>
      </c>
      <c r="D18" s="58"/>
      <c r="E18" s="70">
        <f>E19+E20+E21</f>
        <v>1079.4</v>
      </c>
      <c r="F18" s="6"/>
      <c r="G18" s="6"/>
      <c r="H18" s="6"/>
      <c r="I18" s="26"/>
    </row>
    <row r="19" spans="2:9" ht="75.75" customHeight="1" thickBot="1">
      <c r="B19" s="60" t="s">
        <v>58</v>
      </c>
      <c r="C19" s="61" t="s">
        <v>60</v>
      </c>
      <c r="D19" s="60"/>
      <c r="E19" s="69">
        <v>368.7</v>
      </c>
      <c r="F19" s="6"/>
      <c r="G19" s="6"/>
      <c r="H19" s="6"/>
      <c r="I19" s="26"/>
    </row>
    <row r="20" spans="2:9" ht="90" customHeight="1" thickBot="1">
      <c r="B20" s="60" t="s">
        <v>59</v>
      </c>
      <c r="C20" s="61" t="s">
        <v>61</v>
      </c>
      <c r="D20" s="60"/>
      <c r="E20" s="69">
        <v>5.7</v>
      </c>
      <c r="F20" s="6"/>
      <c r="G20" s="6"/>
      <c r="H20" s="6"/>
      <c r="I20" s="26"/>
    </row>
    <row r="21" spans="2:9" ht="73.5" customHeight="1" thickBot="1">
      <c r="B21" s="60" t="s">
        <v>62</v>
      </c>
      <c r="C21" s="61" t="s">
        <v>63</v>
      </c>
      <c r="D21" s="60"/>
      <c r="E21" s="69">
        <v>705</v>
      </c>
      <c r="F21" s="6"/>
      <c r="G21" s="6"/>
      <c r="H21" s="6"/>
      <c r="I21" s="26"/>
    </row>
    <row r="22" spans="2:9" ht="19.5" customHeight="1" thickBot="1">
      <c r="B22" s="89" t="s">
        <v>22</v>
      </c>
      <c r="C22" s="90" t="s">
        <v>9</v>
      </c>
      <c r="D22" s="89">
        <f>D23</f>
        <v>135</v>
      </c>
      <c r="E22" s="91">
        <f>E23</f>
        <v>15.4</v>
      </c>
      <c r="F22" s="4">
        <f>F23</f>
        <v>0</v>
      </c>
      <c r="G22" s="4">
        <v>0</v>
      </c>
      <c r="H22" s="4">
        <v>0</v>
      </c>
      <c r="I22" s="14">
        <v>0</v>
      </c>
    </row>
    <row r="23" spans="2:9" ht="17.25" customHeight="1" thickBot="1">
      <c r="B23" s="60" t="s">
        <v>23</v>
      </c>
      <c r="C23" s="64" t="s">
        <v>10</v>
      </c>
      <c r="D23" s="60">
        <v>135</v>
      </c>
      <c r="E23" s="72">
        <v>15.4</v>
      </c>
      <c r="F23" s="6">
        <v>0</v>
      </c>
      <c r="G23" s="6">
        <v>65</v>
      </c>
      <c r="H23" s="6">
        <v>0</v>
      </c>
      <c r="I23" s="15">
        <v>0</v>
      </c>
    </row>
    <row r="24" spans="2:9" ht="17.25" customHeight="1" thickBot="1">
      <c r="B24" s="58" t="s">
        <v>24</v>
      </c>
      <c r="C24" s="63" t="s">
        <v>11</v>
      </c>
      <c r="D24" s="58" t="e">
        <f>D25+#REF!+D27</f>
        <v>#REF!</v>
      </c>
      <c r="E24" s="87">
        <f>E25+E27</f>
        <v>12433.2</v>
      </c>
      <c r="F24" s="14">
        <f>F25+F27</f>
        <v>2169</v>
      </c>
      <c r="G24" s="14">
        <f>G25+G27</f>
        <v>2332</v>
      </c>
      <c r="H24" s="14">
        <f>H25+H27</f>
        <v>2533</v>
      </c>
      <c r="I24" s="14">
        <f>I25+I27</f>
        <v>2347</v>
      </c>
    </row>
    <row r="25" spans="2:9" ht="15.75" customHeight="1" thickBot="1">
      <c r="B25" s="57" t="s">
        <v>25</v>
      </c>
      <c r="C25" s="59" t="s">
        <v>12</v>
      </c>
      <c r="D25" s="57">
        <f aca="true" t="shared" si="1" ref="D25:I25">D26</f>
        <v>216</v>
      </c>
      <c r="E25" s="88">
        <f t="shared" si="1"/>
        <v>401.2</v>
      </c>
      <c r="F25" s="5">
        <f t="shared" si="1"/>
        <v>6</v>
      </c>
      <c r="G25" s="5">
        <f t="shared" si="1"/>
        <v>100</v>
      </c>
      <c r="H25" s="5">
        <f t="shared" si="1"/>
        <v>200</v>
      </c>
      <c r="I25" s="5">
        <f t="shared" si="1"/>
        <v>105</v>
      </c>
    </row>
    <row r="26" spans="2:9" ht="44.25" customHeight="1" thickBot="1">
      <c r="B26" s="60" t="s">
        <v>72</v>
      </c>
      <c r="C26" s="81" t="s">
        <v>76</v>
      </c>
      <c r="D26" s="60">
        <v>216</v>
      </c>
      <c r="E26" s="72">
        <v>401.2</v>
      </c>
      <c r="F26" s="6">
        <v>6</v>
      </c>
      <c r="G26" s="6">
        <v>100</v>
      </c>
      <c r="H26" s="6">
        <v>200</v>
      </c>
      <c r="I26" s="21">
        <v>105</v>
      </c>
    </row>
    <row r="27" spans="2:9" ht="21.75" customHeight="1" thickBot="1">
      <c r="B27" s="57" t="s">
        <v>26</v>
      </c>
      <c r="C27" s="59" t="s">
        <v>38</v>
      </c>
      <c r="D27" s="57">
        <f aca="true" t="shared" si="2" ref="D27:I27">D28+D29</f>
        <v>8600</v>
      </c>
      <c r="E27" s="88">
        <f t="shared" si="2"/>
        <v>12032</v>
      </c>
      <c r="F27" s="17">
        <f t="shared" si="2"/>
        <v>2163</v>
      </c>
      <c r="G27" s="17">
        <f t="shared" si="2"/>
        <v>2232</v>
      </c>
      <c r="H27" s="17">
        <f t="shared" si="2"/>
        <v>2333</v>
      </c>
      <c r="I27" s="17">
        <f t="shared" si="2"/>
        <v>2242</v>
      </c>
    </row>
    <row r="28" spans="2:11" ht="34.5" customHeight="1" thickBot="1">
      <c r="B28" s="66" t="s">
        <v>73</v>
      </c>
      <c r="C28" s="92" t="s">
        <v>74</v>
      </c>
      <c r="D28" s="60">
        <v>300</v>
      </c>
      <c r="E28" s="72">
        <v>10458</v>
      </c>
      <c r="F28" s="12">
        <v>20</v>
      </c>
      <c r="G28" s="12">
        <v>90</v>
      </c>
      <c r="H28" s="12">
        <v>190</v>
      </c>
      <c r="I28" s="16">
        <v>100</v>
      </c>
      <c r="J28" s="52"/>
      <c r="K28" s="49"/>
    </row>
    <row r="29" spans="2:9" ht="33" customHeight="1">
      <c r="B29" s="82" t="s">
        <v>75</v>
      </c>
      <c r="C29" s="82" t="s">
        <v>90</v>
      </c>
      <c r="D29" s="60">
        <v>8300</v>
      </c>
      <c r="E29" s="69">
        <v>1574</v>
      </c>
      <c r="F29" s="77">
        <v>2143</v>
      </c>
      <c r="G29" s="78">
        <v>2142</v>
      </c>
      <c r="H29" s="78">
        <v>2143</v>
      </c>
      <c r="I29" s="79">
        <v>2142</v>
      </c>
    </row>
    <row r="30" spans="2:9" ht="22.5" customHeight="1" thickBot="1">
      <c r="B30" s="58" t="s">
        <v>27</v>
      </c>
      <c r="C30" s="63" t="s">
        <v>13</v>
      </c>
      <c r="D30" s="58">
        <f aca="true" t="shared" si="3" ref="D30:I30">D31</f>
        <v>100</v>
      </c>
      <c r="E30" s="73">
        <f t="shared" si="3"/>
        <v>43.8</v>
      </c>
      <c r="F30" s="4">
        <f t="shared" si="3"/>
        <v>15</v>
      </c>
      <c r="G30" s="4">
        <f t="shared" si="3"/>
        <v>15</v>
      </c>
      <c r="H30" s="4">
        <f t="shared" si="3"/>
        <v>15</v>
      </c>
      <c r="I30" s="4">
        <f t="shared" si="3"/>
        <v>15</v>
      </c>
    </row>
    <row r="31" spans="2:9" ht="65.25" customHeight="1" thickBot="1">
      <c r="B31" s="60" t="s">
        <v>28</v>
      </c>
      <c r="C31" s="64" t="s">
        <v>14</v>
      </c>
      <c r="D31" s="60">
        <v>100</v>
      </c>
      <c r="E31" s="69">
        <v>43.8</v>
      </c>
      <c r="F31" s="6">
        <v>15</v>
      </c>
      <c r="G31" s="6">
        <v>15</v>
      </c>
      <c r="H31" s="6">
        <v>15</v>
      </c>
      <c r="I31" s="15">
        <v>15</v>
      </c>
    </row>
    <row r="32" spans="2:9" ht="30.75" customHeight="1" thickBot="1">
      <c r="B32" s="58" t="s">
        <v>32</v>
      </c>
      <c r="C32" s="63" t="s">
        <v>15</v>
      </c>
      <c r="D32" s="58">
        <f aca="true" t="shared" si="4" ref="D32:I32">D33+D37</f>
        <v>2683</v>
      </c>
      <c r="E32" s="70">
        <f t="shared" si="4"/>
        <v>3191.8</v>
      </c>
      <c r="F32" s="4">
        <f>F33+F37</f>
        <v>775</v>
      </c>
      <c r="G32" s="4">
        <f>G33+G37</f>
        <v>911</v>
      </c>
      <c r="H32" s="4">
        <f>H33+H37</f>
        <v>931</v>
      </c>
      <c r="I32" s="4">
        <f t="shared" si="4"/>
        <v>956</v>
      </c>
    </row>
    <row r="33" spans="2:9" ht="76.5" customHeight="1" thickBot="1">
      <c r="B33" s="57" t="s">
        <v>33</v>
      </c>
      <c r="C33" s="59" t="s">
        <v>34</v>
      </c>
      <c r="D33" s="57">
        <f aca="true" t="shared" si="5" ref="D33:I33">D34+D36</f>
        <v>2463</v>
      </c>
      <c r="E33" s="71">
        <f>E34+E36+E35</f>
        <v>2573.8</v>
      </c>
      <c r="F33" s="5">
        <f t="shared" si="5"/>
        <v>755</v>
      </c>
      <c r="G33" s="5">
        <f t="shared" si="5"/>
        <v>855</v>
      </c>
      <c r="H33" s="5">
        <f t="shared" si="5"/>
        <v>875</v>
      </c>
      <c r="I33" s="5">
        <f t="shared" si="5"/>
        <v>866</v>
      </c>
    </row>
    <row r="34" spans="2:9" ht="76.5" customHeight="1" thickBot="1">
      <c r="B34" s="66" t="s">
        <v>77</v>
      </c>
      <c r="C34" s="81" t="s">
        <v>78</v>
      </c>
      <c r="D34" s="60">
        <v>1163</v>
      </c>
      <c r="E34" s="69">
        <v>980</v>
      </c>
      <c r="F34" s="6">
        <v>330</v>
      </c>
      <c r="G34" s="6">
        <v>430</v>
      </c>
      <c r="H34" s="6">
        <v>450</v>
      </c>
      <c r="I34" s="15">
        <v>440</v>
      </c>
    </row>
    <row r="35" spans="2:9" ht="76.5" customHeight="1" thickBot="1">
      <c r="B35" s="66" t="s">
        <v>91</v>
      </c>
      <c r="C35" s="81" t="s">
        <v>92</v>
      </c>
      <c r="D35" s="60"/>
      <c r="E35" s="69">
        <v>19.8</v>
      </c>
      <c r="F35" s="6"/>
      <c r="G35" s="6"/>
      <c r="H35" s="6"/>
      <c r="I35" s="15"/>
    </row>
    <row r="36" spans="2:9" ht="60.75" customHeight="1" thickBot="1">
      <c r="B36" s="60" t="s">
        <v>79</v>
      </c>
      <c r="C36" s="81" t="s">
        <v>93</v>
      </c>
      <c r="D36" s="60">
        <v>1300</v>
      </c>
      <c r="E36" s="69">
        <v>1574</v>
      </c>
      <c r="F36" s="6">
        <v>425</v>
      </c>
      <c r="G36" s="6">
        <v>425</v>
      </c>
      <c r="H36" s="6">
        <v>425</v>
      </c>
      <c r="I36" s="15">
        <v>426</v>
      </c>
    </row>
    <row r="37" spans="2:9" ht="75.75" customHeight="1" thickBot="1">
      <c r="B37" s="57" t="s">
        <v>29</v>
      </c>
      <c r="C37" s="59" t="s">
        <v>39</v>
      </c>
      <c r="D37" s="57">
        <f aca="true" t="shared" si="6" ref="D37:I37">D38</f>
        <v>220</v>
      </c>
      <c r="E37" s="69">
        <f t="shared" si="6"/>
        <v>618</v>
      </c>
      <c r="F37" s="5">
        <f t="shared" si="6"/>
        <v>20</v>
      </c>
      <c r="G37" s="5">
        <f t="shared" si="6"/>
        <v>56</v>
      </c>
      <c r="H37" s="5">
        <f t="shared" si="6"/>
        <v>56</v>
      </c>
      <c r="I37" s="20">
        <f t="shared" si="6"/>
        <v>90</v>
      </c>
    </row>
    <row r="38" spans="2:9" ht="74.25" customHeight="1" thickBot="1">
      <c r="B38" s="60" t="s">
        <v>80</v>
      </c>
      <c r="C38" s="81" t="s">
        <v>94</v>
      </c>
      <c r="D38" s="60">
        <v>220</v>
      </c>
      <c r="E38" s="69">
        <v>618</v>
      </c>
      <c r="F38" s="6">
        <v>20</v>
      </c>
      <c r="G38" s="6">
        <v>56</v>
      </c>
      <c r="H38" s="6">
        <v>56</v>
      </c>
      <c r="I38" s="15">
        <v>90</v>
      </c>
    </row>
    <row r="39" spans="2:9" ht="35.25" customHeight="1" thickBot="1">
      <c r="B39" s="58" t="s">
        <v>53</v>
      </c>
      <c r="C39" s="63" t="s">
        <v>54</v>
      </c>
      <c r="D39" s="58">
        <v>204</v>
      </c>
      <c r="E39" s="70">
        <f>E40+E41</f>
        <v>1145.225</v>
      </c>
      <c r="F39" s="4">
        <f>F41</f>
        <v>38</v>
      </c>
      <c r="G39" s="4">
        <f>G41</f>
        <v>38</v>
      </c>
      <c r="H39" s="4">
        <f>H41</f>
        <v>38</v>
      </c>
      <c r="I39" s="4">
        <f>I41</f>
        <v>38</v>
      </c>
    </row>
    <row r="40" spans="2:9" ht="35.25" customHeight="1" thickBot="1">
      <c r="B40" s="76" t="s">
        <v>81</v>
      </c>
      <c r="C40" s="83" t="s">
        <v>83</v>
      </c>
      <c r="D40" s="57"/>
      <c r="E40" s="72">
        <v>946</v>
      </c>
      <c r="F40" s="4"/>
      <c r="G40" s="4"/>
      <c r="H40" s="4"/>
      <c r="I40" s="4"/>
    </row>
    <row r="41" spans="2:9" ht="34.5" customHeight="1" thickBot="1">
      <c r="B41" s="60" t="s">
        <v>82</v>
      </c>
      <c r="C41" s="81" t="s">
        <v>84</v>
      </c>
      <c r="D41" s="60">
        <v>204</v>
      </c>
      <c r="E41" s="72">
        <v>199.225</v>
      </c>
      <c r="F41" s="6">
        <v>38</v>
      </c>
      <c r="G41" s="6">
        <v>38</v>
      </c>
      <c r="H41" s="6">
        <v>38</v>
      </c>
      <c r="I41" s="26">
        <v>38</v>
      </c>
    </row>
    <row r="42" spans="2:9" ht="30" customHeight="1" thickBot="1">
      <c r="B42" s="58" t="s">
        <v>30</v>
      </c>
      <c r="C42" s="63" t="s">
        <v>16</v>
      </c>
      <c r="D42" s="58" t="e">
        <f>#REF!+D44+#REF!</f>
        <v>#REF!</v>
      </c>
      <c r="E42" s="70">
        <f>E44+E43</f>
        <v>1742.7</v>
      </c>
      <c r="F42" s="4" t="e">
        <f>#REF!+F44</f>
        <v>#REF!</v>
      </c>
      <c r="G42" s="4" t="e">
        <f>#REF!+G44</f>
        <v>#REF!</v>
      </c>
      <c r="H42" s="4" t="e">
        <f>#REF!+H44</f>
        <v>#REF!</v>
      </c>
      <c r="I42" s="4" t="e">
        <f>#REF!+I44</f>
        <v>#REF!</v>
      </c>
    </row>
    <row r="43" spans="2:9" ht="93" customHeight="1" thickBot="1">
      <c r="B43" s="60" t="s">
        <v>95</v>
      </c>
      <c r="C43" s="64" t="s">
        <v>96</v>
      </c>
      <c r="D43" s="60"/>
      <c r="E43" s="72">
        <v>1692</v>
      </c>
      <c r="F43" s="4"/>
      <c r="G43" s="4"/>
      <c r="H43" s="4"/>
      <c r="I43" s="80"/>
    </row>
    <row r="44" spans="2:9" ht="78.75" customHeight="1" thickBot="1">
      <c r="B44" s="60" t="s">
        <v>110</v>
      </c>
      <c r="C44" s="105" t="s">
        <v>109</v>
      </c>
      <c r="D44" s="60">
        <v>510</v>
      </c>
      <c r="E44" s="72">
        <v>50.7</v>
      </c>
      <c r="F44" s="55">
        <v>25</v>
      </c>
      <c r="G44" s="13">
        <v>25</v>
      </c>
      <c r="H44" s="13">
        <v>25</v>
      </c>
      <c r="I44" s="9">
        <v>25</v>
      </c>
    </row>
    <row r="45" spans="2:10" ht="21.75" customHeight="1" thickBot="1">
      <c r="B45" s="58" t="s">
        <v>35</v>
      </c>
      <c r="C45" s="63" t="s">
        <v>36</v>
      </c>
      <c r="D45" s="58" t="e">
        <f>#REF!</f>
        <v>#REF!</v>
      </c>
      <c r="E45" s="70">
        <f>E46+E49+E47+E48</f>
        <v>90.8</v>
      </c>
      <c r="F45" s="56" t="e">
        <f>#REF!</f>
        <v>#REF!</v>
      </c>
      <c r="G45" s="18" t="e">
        <f>#REF!</f>
        <v>#REF!</v>
      </c>
      <c r="H45" s="18" t="e">
        <f>#REF!</f>
        <v>#REF!</v>
      </c>
      <c r="I45" s="75" t="e">
        <f>#REF!</f>
        <v>#REF!</v>
      </c>
      <c r="J45" s="49"/>
    </row>
    <row r="46" spans="2:9" ht="46.5" customHeight="1" thickBot="1">
      <c r="B46" s="60" t="s">
        <v>85</v>
      </c>
      <c r="C46" s="84" t="s">
        <v>87</v>
      </c>
      <c r="D46" s="57"/>
      <c r="E46" s="72">
        <v>53.7</v>
      </c>
      <c r="F46" s="31"/>
      <c r="G46" s="31"/>
      <c r="H46" s="31"/>
      <c r="I46" s="31"/>
    </row>
    <row r="47" spans="2:9" ht="61.5" customHeight="1" thickBot="1">
      <c r="B47" s="60" t="s">
        <v>118</v>
      </c>
      <c r="C47" s="84" t="s">
        <v>120</v>
      </c>
      <c r="D47" s="57"/>
      <c r="E47" s="72">
        <v>5</v>
      </c>
      <c r="F47" s="31"/>
      <c r="G47" s="31"/>
      <c r="H47" s="31"/>
      <c r="I47" s="31"/>
    </row>
    <row r="48" spans="2:9" ht="46.5" customHeight="1" thickBot="1">
      <c r="B48" s="60" t="s">
        <v>119</v>
      </c>
      <c r="C48" s="84" t="s">
        <v>121</v>
      </c>
      <c r="D48" s="57"/>
      <c r="E48" s="72">
        <v>12.8</v>
      </c>
      <c r="F48" s="31"/>
      <c r="G48" s="31"/>
      <c r="H48" s="31"/>
      <c r="I48" s="31"/>
    </row>
    <row r="49" spans="2:9" ht="49.5" customHeight="1" thickBot="1">
      <c r="B49" s="60" t="s">
        <v>86</v>
      </c>
      <c r="C49" s="85" t="s">
        <v>88</v>
      </c>
      <c r="D49" s="60">
        <v>79</v>
      </c>
      <c r="E49" s="69">
        <v>19.3</v>
      </c>
      <c r="F49" s="6">
        <v>15</v>
      </c>
      <c r="G49" s="6">
        <v>15</v>
      </c>
      <c r="H49" s="6">
        <v>15</v>
      </c>
      <c r="I49" s="15">
        <v>15</v>
      </c>
    </row>
    <row r="50" spans="2:9" ht="22.5" customHeight="1" thickBot="1">
      <c r="B50" s="58" t="s">
        <v>111</v>
      </c>
      <c r="C50" s="103" t="s">
        <v>116</v>
      </c>
      <c r="D50" s="58"/>
      <c r="E50" s="73">
        <f>E51</f>
        <v>14.5</v>
      </c>
      <c r="F50" s="6"/>
      <c r="G50" s="6"/>
      <c r="H50" s="6"/>
      <c r="I50" s="102"/>
    </row>
    <row r="51" spans="2:9" ht="22.5" customHeight="1" thickBot="1">
      <c r="B51" s="60" t="s">
        <v>112</v>
      </c>
      <c r="C51" s="85" t="s">
        <v>117</v>
      </c>
      <c r="D51" s="60"/>
      <c r="E51" s="69">
        <v>14.5</v>
      </c>
      <c r="F51" s="6"/>
      <c r="G51" s="6"/>
      <c r="H51" s="6"/>
      <c r="I51" s="102"/>
    </row>
    <row r="52" spans="2:9" ht="21.75" customHeight="1" thickBot="1">
      <c r="B52" s="65" t="s">
        <v>31</v>
      </c>
      <c r="C52" s="67" t="s">
        <v>17</v>
      </c>
      <c r="D52" s="65" t="e">
        <f>#REF!+#REF!+D55+D60+#REF!</f>
        <v>#REF!</v>
      </c>
      <c r="E52" s="70">
        <f>E53+E59+E61+E63</f>
        <v>12819.2</v>
      </c>
      <c r="F52" s="29" t="e">
        <f>#REF!+F53+F59+#REF!</f>
        <v>#REF!</v>
      </c>
      <c r="G52" s="29" t="e">
        <f>#REF!+G53+G59+#REF!</f>
        <v>#REF!</v>
      </c>
      <c r="H52" s="29" t="e">
        <f>#REF!+H53+H59+#REF!</f>
        <v>#REF!</v>
      </c>
      <c r="I52" s="29" t="e">
        <f>#REF!+I53+I59+#REF!</f>
        <v>#REF!</v>
      </c>
    </row>
    <row r="53" spans="2:10" ht="32.25" customHeight="1" thickBot="1">
      <c r="B53" s="58" t="s">
        <v>45</v>
      </c>
      <c r="C53" s="63" t="s">
        <v>44</v>
      </c>
      <c r="D53" s="58"/>
      <c r="E53" s="73">
        <f>E54</f>
        <v>3409.1</v>
      </c>
      <c r="F53" s="39">
        <f>F54</f>
        <v>211</v>
      </c>
      <c r="G53" s="22">
        <f>G54</f>
        <v>0</v>
      </c>
      <c r="H53" s="22">
        <f>H54</f>
        <v>0</v>
      </c>
      <c r="I53" s="44">
        <f>I54</f>
        <v>0</v>
      </c>
      <c r="J53" s="49"/>
    </row>
    <row r="54" spans="2:10" s="34" customFormat="1" ht="20.25" customHeight="1">
      <c r="B54" s="57" t="s">
        <v>46</v>
      </c>
      <c r="C54" s="59" t="s">
        <v>47</v>
      </c>
      <c r="D54" s="57"/>
      <c r="E54" s="74">
        <f>E55+E56+E57+E58</f>
        <v>3409.1</v>
      </c>
      <c r="F54" s="40">
        <f>F55+F56</f>
        <v>211</v>
      </c>
      <c r="G54" s="33">
        <f>G55+G56</f>
        <v>0</v>
      </c>
      <c r="H54" s="33">
        <f>H55+H56</f>
        <v>0</v>
      </c>
      <c r="I54" s="45">
        <f>I55+I56</f>
        <v>0</v>
      </c>
      <c r="J54" s="50"/>
    </row>
    <row r="55" spans="2:14" s="32" customFormat="1" ht="94.5" customHeight="1" thickBot="1">
      <c r="B55" s="60" t="s">
        <v>66</v>
      </c>
      <c r="C55" s="64" t="s">
        <v>65</v>
      </c>
      <c r="D55" s="66">
        <v>153</v>
      </c>
      <c r="E55" s="69">
        <v>204.8</v>
      </c>
      <c r="F55" s="38">
        <v>211</v>
      </c>
      <c r="G55" s="36"/>
      <c r="H55" s="36"/>
      <c r="I55" s="46"/>
      <c r="J55" s="51"/>
      <c r="N55" s="35"/>
    </row>
    <row r="56" spans="2:10" s="32" customFormat="1" ht="61.5" customHeight="1" thickBot="1">
      <c r="B56" s="60" t="s">
        <v>67</v>
      </c>
      <c r="C56" s="96" t="s">
        <v>55</v>
      </c>
      <c r="D56" s="66"/>
      <c r="E56" s="69">
        <v>1041.3</v>
      </c>
      <c r="F56" s="41"/>
      <c r="G56" s="25"/>
      <c r="H56" s="25"/>
      <c r="I56" s="47"/>
      <c r="J56" s="51"/>
    </row>
    <row r="57" spans="2:10" s="32" customFormat="1" ht="62.25" customHeight="1" thickBot="1">
      <c r="B57" s="36" t="s">
        <v>98</v>
      </c>
      <c r="C57" s="96" t="s">
        <v>99</v>
      </c>
      <c r="D57" s="66"/>
      <c r="E57" s="69">
        <v>750</v>
      </c>
      <c r="F57" s="94"/>
      <c r="G57" s="95"/>
      <c r="H57" s="95"/>
      <c r="I57" s="93"/>
      <c r="J57" s="51"/>
    </row>
    <row r="58" spans="2:10" s="32" customFormat="1" ht="33" customHeight="1" thickBot="1">
      <c r="B58" s="36" t="s">
        <v>100</v>
      </c>
      <c r="C58" s="97" t="s">
        <v>101</v>
      </c>
      <c r="D58" s="66"/>
      <c r="E58" s="69">
        <v>1413</v>
      </c>
      <c r="F58" s="94"/>
      <c r="G58" s="95"/>
      <c r="H58" s="95"/>
      <c r="I58" s="93"/>
      <c r="J58" s="51"/>
    </row>
    <row r="59" spans="2:10" ht="36" customHeight="1" thickBot="1">
      <c r="B59" s="58" t="s">
        <v>48</v>
      </c>
      <c r="C59" s="63" t="s">
        <v>56</v>
      </c>
      <c r="D59" s="65"/>
      <c r="E59" s="73">
        <f>E60</f>
        <v>161.1</v>
      </c>
      <c r="F59" s="42">
        <f>F60</f>
        <v>147</v>
      </c>
      <c r="G59" s="37">
        <f>G60</f>
        <v>0</v>
      </c>
      <c r="H59" s="37">
        <f>H60</f>
        <v>0</v>
      </c>
      <c r="I59" s="48">
        <f>I60</f>
        <v>0</v>
      </c>
      <c r="J59" s="49"/>
    </row>
    <row r="60" spans="2:10" ht="48.75" customHeight="1" thickBot="1">
      <c r="B60" s="60" t="s">
        <v>68</v>
      </c>
      <c r="C60" s="81" t="s">
        <v>89</v>
      </c>
      <c r="D60" s="60">
        <v>228</v>
      </c>
      <c r="E60" s="69">
        <v>161.1</v>
      </c>
      <c r="F60" s="43">
        <v>147</v>
      </c>
      <c r="G60" s="23">
        <v>0</v>
      </c>
      <c r="H60" s="23">
        <v>0</v>
      </c>
      <c r="I60" s="47">
        <f>J60+K60+L60+M60</f>
        <v>0</v>
      </c>
      <c r="J60" s="49"/>
    </row>
    <row r="61" spans="2:10" ht="22.5" customHeight="1">
      <c r="B61" s="58" t="s">
        <v>102</v>
      </c>
      <c r="C61" s="67" t="s">
        <v>104</v>
      </c>
      <c r="D61" s="58"/>
      <c r="E61" s="73">
        <f>E62</f>
        <v>9193</v>
      </c>
      <c r="F61" s="98"/>
      <c r="G61" s="98"/>
      <c r="H61" s="98"/>
      <c r="I61" s="99"/>
      <c r="J61" s="49"/>
    </row>
    <row r="62" spans="2:10" ht="34.5" customHeight="1">
      <c r="B62" s="60" t="s">
        <v>103</v>
      </c>
      <c r="C62" s="100" t="s">
        <v>105</v>
      </c>
      <c r="D62" s="60"/>
      <c r="E62" s="69">
        <v>9193</v>
      </c>
      <c r="F62" s="98"/>
      <c r="G62" s="98"/>
      <c r="H62" s="98"/>
      <c r="I62" s="99"/>
      <c r="J62" s="49"/>
    </row>
    <row r="63" spans="2:10" ht="22.5" customHeight="1">
      <c r="B63" s="58" t="s">
        <v>113</v>
      </c>
      <c r="C63" s="106" t="s">
        <v>122</v>
      </c>
      <c r="D63" s="58"/>
      <c r="E63" s="73">
        <f>E64</f>
        <v>56</v>
      </c>
      <c r="F63" s="98"/>
      <c r="G63" s="98"/>
      <c r="H63" s="98"/>
      <c r="I63" s="99"/>
      <c r="J63" s="49"/>
    </row>
    <row r="64" spans="2:10" ht="34.5" customHeight="1">
      <c r="B64" s="104" t="s">
        <v>115</v>
      </c>
      <c r="C64" s="64" t="s">
        <v>114</v>
      </c>
      <c r="D64" s="60"/>
      <c r="E64" s="69">
        <v>56</v>
      </c>
      <c r="F64" s="98"/>
      <c r="G64" s="98"/>
      <c r="H64" s="98"/>
      <c r="I64" s="99"/>
      <c r="J64" s="49"/>
    </row>
    <row r="65" spans="2:9" ht="12.75" customHeight="1">
      <c r="B65" s="128"/>
      <c r="C65" s="129" t="s">
        <v>18</v>
      </c>
      <c r="D65" s="128" t="e">
        <f aca="true" t="shared" si="7" ref="D65:I65">D52+D10</f>
        <v>#REF!</v>
      </c>
      <c r="E65" s="113">
        <f t="shared" si="7"/>
        <v>39674.524999999994</v>
      </c>
      <c r="F65" s="114" t="e">
        <f t="shared" si="7"/>
        <v>#REF!</v>
      </c>
      <c r="G65" s="108" t="e">
        <f t="shared" si="7"/>
        <v>#REF!</v>
      </c>
      <c r="H65" s="108" t="e">
        <f t="shared" si="7"/>
        <v>#REF!</v>
      </c>
      <c r="I65" s="108" t="e">
        <f t="shared" si="7"/>
        <v>#REF!</v>
      </c>
    </row>
    <row r="66" spans="2:9" ht="13.5" customHeight="1" thickBot="1">
      <c r="B66" s="128"/>
      <c r="C66" s="129"/>
      <c r="D66" s="128"/>
      <c r="E66" s="113"/>
      <c r="F66" s="115"/>
      <c r="G66" s="109"/>
      <c r="H66" s="109"/>
      <c r="I66" s="109"/>
    </row>
    <row r="68" spans="5:9" ht="12.75">
      <c r="E68" s="19"/>
      <c r="F68" s="19"/>
      <c r="G68" s="19"/>
      <c r="H68" s="19"/>
      <c r="I68" s="19"/>
    </row>
  </sheetData>
  <mergeCells count="25">
    <mergeCell ref="B65:B66"/>
    <mergeCell ref="C65:C66"/>
    <mergeCell ref="D65:D66"/>
    <mergeCell ref="B10:B12"/>
    <mergeCell ref="C10:C12"/>
    <mergeCell ref="D10:D12"/>
    <mergeCell ref="B7:B9"/>
    <mergeCell ref="C7:C9"/>
    <mergeCell ref="D7:D9"/>
    <mergeCell ref="C1:I1"/>
    <mergeCell ref="C2:I2"/>
    <mergeCell ref="C3:I3"/>
    <mergeCell ref="B6:I6"/>
    <mergeCell ref="E7:E9"/>
    <mergeCell ref="B5:E5"/>
    <mergeCell ref="I65:I66"/>
    <mergeCell ref="I10:I12"/>
    <mergeCell ref="E65:E66"/>
    <mergeCell ref="F65:F66"/>
    <mergeCell ref="G65:G66"/>
    <mergeCell ref="H65:H66"/>
    <mergeCell ref="F10:F12"/>
    <mergeCell ref="G10:G12"/>
    <mergeCell ref="H10:H12"/>
    <mergeCell ref="E10:E12"/>
  </mergeCells>
  <printOptions/>
  <pageMargins left="0.52" right="0.51" top="0.55" bottom="1" header="0.5" footer="0.5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SND</cp:lastModifiedBy>
  <cp:lastPrinted>2016-11-15T06:03:52Z</cp:lastPrinted>
  <dcterms:created xsi:type="dcterms:W3CDTF">2003-04-01T12:03:41Z</dcterms:created>
  <dcterms:modified xsi:type="dcterms:W3CDTF">2016-12-22T12:54:13Z</dcterms:modified>
  <cp:category/>
  <cp:version/>
  <cp:contentType/>
  <cp:contentStatus/>
</cp:coreProperties>
</file>