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'доходы'!$A$1:$G$72</definedName>
  </definedNames>
  <calcPr fullCalcOnLoad="1"/>
</workbook>
</file>

<file path=xl/sharedStrings.xml><?xml version="1.0" encoding="utf-8"?>
<sst xmlns="http://schemas.openxmlformats.org/spreadsheetml/2006/main" count="136" uniqueCount="136">
  <si>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</si>
  <si>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</si>
  <si>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</si>
  <si>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</si>
  <si>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</si>
  <si>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</si>
  <si>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</si>
  <si>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</si>
  <si>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</si>
  <si>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</si>
  <si>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</si>
  <si>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</si>
  <si>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</si>
  <si>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</si>
  <si>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</si>
  <si>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</si>
  <si>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</si>
  <si>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</si>
  <si>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</si>
  <si>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</si>
  <si>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</si>
  <si>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</si>
  <si>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</si>
  <si>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</si>
  <si>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</si>
  <si>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</si>
  <si>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</si>
  <si>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</si>
  <si>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</si>
  <si>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</si>
  <si>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</si>
  <si>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</si>
  <si>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</si>
  <si>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</si>
  <si>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</si>
  <si>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</si>
  <si>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</si>
  <si>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</si>
  <si>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</si>
  <si>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</si>
  <si>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</si>
  <si>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</si>
  <si>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</si>
  <si>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</si>
  <si>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</si>
  <si>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</si>
  <si>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</si>
  <si>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</si>
  <si>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</si>
  <si>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</si>
  <si>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</si>
  <si>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</si>
  <si>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</si>
  <si>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</si>
  <si>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</si>
  <si>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</si>
  <si>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</si>
  <si>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</si>
  <si>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</si>
  <si>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</si>
  <si>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</si>
  <si>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</si>
  <si>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</si>
  <si>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</si>
  <si>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</si>
  <si>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</si>
  <si>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</si>
  <si>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</si>
  <si>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</si>
  <si>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</si>
  <si>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</si>
  <si>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</si>
  <si>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</si>
  <si>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</si>
  <si>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</si>
  <si>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</si>
  <si>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</si>
  <si>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</si>
  <si>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</si>
  <si>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</si>
  <si>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</si>
  <si>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</si>
  <si>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</si>
  <si>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</si>
  <si>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</si>
  <si>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</si>
  <si>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</si>
  <si>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</si>
  <si>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</si>
  <si>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</si>
  <si>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</si>
  <si>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</si>
  <si>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</si>
  <si>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</si>
  <si>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</si>
  <si>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</si>
  <si>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</si>
  <si>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</si>
  <si>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</si>
  <si>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</si>
  <si>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</si>
  <si>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</si>
  <si>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</si>
  <si>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</si>
  <si>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</si>
  <si>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</si>
  <si>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</si>
  <si>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</si>
  <si>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</si>
  <si>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2 02 25555 13 0000 151</t>
  </si>
  <si>
    <t xml:space="preserve">Субсидия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</si>
  <si>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</si>
  <si>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</si>
  <si>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2 02 29999 13 7008 151</t>
  </si>
  <si>
    <t>2 02 29999 13 7246 151</t>
  </si>
  <si>
    <t>204 00000 00 0000 000</t>
  </si>
  <si>
    <t>Безвозмездные поступления от негосударственных организаций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</si>
  <si>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</si>
  <si>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</si>
  <si>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2 02 29999 13 7053 151 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</si>
  <si>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</si>
  <si>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</si>
  <si>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</si>
  <si>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</si>
  <si>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</si>
  <si>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</si>
  <si>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</si>
  <si>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</si>
  <si>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</si>
  <si>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>2 02 20300 13 0000 151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</si>
  <si>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корпорации-Фонда содействия реформированию жилищно-коммунального хозяйства</t>
  </si>
  <si>
    <t>2 02 49999 13 8044 151</t>
  </si>
  <si>
    <t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</t>
  </si>
  <si>
    <t>от 20.12.2018   № 16/69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</si>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</sst>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3" fillId="0" borderId="34" xfId="0" applyFont="1" applyFill="1" applyBorder="1" applyAlignment="1">
      <alignment horizontal="center" vertical="justify"/>
    </xf>
    <xf numFmtId="0" fontId="3" fillId="0" borderId="35" xfId="0" applyFont="1" applyFill="1" applyBorder="1" applyAlignment="1">
      <alignment horizontal="center" vertical="justify"/>
    </xf>
    <xf numFmtId="0" fontId="3" fillId="0" borderId="36" xfId="0" applyFont="1" applyFill="1" applyBorder="1" applyAlignment="1">
      <alignment horizontal="center" vertical="justify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5" fillId="0" borderId="33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7" fillId="0" borderId="20" xfId="33" applyNumberFormat="1" applyFont="1" applyBorder="1" applyProtection="1">
      <alignment vertical="top" wrapText="1"/>
      <protection locked="0"/>
    </xf>
    <xf numFmtId="0" fontId="5" fillId="0" borderId="20" xfId="0" applyFont="1" applyBorder="1" applyAlignment="1">
      <alignment horizontal="left" vertical="justify" wrapText="1"/>
    </xf>
    <xf numFmtId="0" fontId="5" fillId="0" borderId="33" xfId="0" applyFont="1" applyBorder="1" applyAlignment="1">
      <alignment vertical="top" wrapText="1"/>
    </xf>
    <xf numFmtId="0" fontId="5" fillId="0" borderId="25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left" wrapText="1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13" fillId="0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6" t="s">
        <v>4</v>
      </c>
      <c r="C6" s="126"/>
      <c r="D6" s="126"/>
      <c r="E6" s="126"/>
      <c r="F6" s="126"/>
      <c r="G6" s="126"/>
      <c r="H6" s="126"/>
      <c r="I6" s="12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="75" zoomScaleNormal="75" zoomScaleSheetLayoutView="75" zoomScalePageLayoutView="0" workbookViewId="0" topLeftCell="A67">
      <selection activeCell="E31" sqref="E31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  <col min="11" max="11" width="9.375" style="0" bestFit="1" customWidth="1"/>
  </cols>
  <sheetData>
    <row r="1" spans="2:9" ht="12.75" customHeight="1">
      <c r="B1" s="8"/>
      <c r="C1" s="141" t="s">
        <v>62</v>
      </c>
      <c r="D1" s="141"/>
      <c r="E1" s="141"/>
      <c r="F1" s="141"/>
      <c r="G1" s="141"/>
      <c r="H1" s="141"/>
      <c r="I1" s="141"/>
    </row>
    <row r="2" spans="2:9" ht="12.75" customHeight="1">
      <c r="B2" s="8"/>
      <c r="C2" s="141" t="s">
        <v>88</v>
      </c>
      <c r="D2" s="141"/>
      <c r="E2" s="141"/>
      <c r="F2" s="141"/>
      <c r="G2" s="141"/>
      <c r="H2" s="141"/>
      <c r="I2" s="141"/>
    </row>
    <row r="3" spans="2:9" ht="12.75" customHeight="1">
      <c r="B3" s="8"/>
      <c r="C3" s="141" t="s">
        <v>133</v>
      </c>
      <c r="D3" s="141"/>
      <c r="E3" s="141"/>
      <c r="F3" s="141"/>
      <c r="G3" s="141"/>
      <c r="H3" s="141"/>
      <c r="I3" s="141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2" t="s">
        <v>98</v>
      </c>
      <c r="C5" s="122"/>
      <c r="D5" s="122"/>
      <c r="E5" s="122"/>
      <c r="F5" s="80"/>
      <c r="G5" s="8"/>
      <c r="H5" s="8"/>
    </row>
    <row r="6" spans="2:9" ht="13.5" customHeight="1" thickBot="1">
      <c r="B6" s="142"/>
      <c r="C6" s="143"/>
      <c r="D6" s="143"/>
      <c r="E6" s="143"/>
      <c r="F6" s="120"/>
      <c r="G6" s="120"/>
      <c r="H6" s="120"/>
      <c r="I6" s="120"/>
    </row>
    <row r="7" spans="2:9" ht="12.75" customHeight="1">
      <c r="B7" s="139" t="s">
        <v>61</v>
      </c>
      <c r="C7" s="139" t="s">
        <v>6</v>
      </c>
      <c r="D7" s="140" t="s">
        <v>37</v>
      </c>
      <c r="E7" s="121" t="s">
        <v>63</v>
      </c>
      <c r="F7" s="49"/>
      <c r="G7" s="9"/>
      <c r="H7" s="9"/>
      <c r="I7" s="9"/>
    </row>
    <row r="8" spans="2:9" ht="12.75" customHeight="1">
      <c r="B8" s="139"/>
      <c r="C8" s="139"/>
      <c r="D8" s="140"/>
      <c r="E8" s="121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39"/>
      <c r="C9" s="139"/>
      <c r="D9" s="140"/>
      <c r="E9" s="121"/>
      <c r="F9" s="5"/>
      <c r="G9" s="3"/>
      <c r="H9" s="3"/>
      <c r="I9" s="3"/>
    </row>
    <row r="10" spans="2:10" ht="25.5" customHeight="1">
      <c r="B10" s="124" t="s">
        <v>19</v>
      </c>
      <c r="C10" s="124" t="s">
        <v>5</v>
      </c>
      <c r="D10" s="124" t="e">
        <f>D13+D22+D24+D30+D32+D42+D46+#REF!</f>
        <v>#REF!</v>
      </c>
      <c r="E10" s="138">
        <f>E13+E22+E24+E30+E32+E42+E46+E18+E39</f>
        <v>29634.882999999998</v>
      </c>
      <c r="F10" s="135" t="e">
        <f>F13+F22+F24+F30+F32+F42+F46+#REF!</f>
        <v>#REF!</v>
      </c>
      <c r="G10" s="129" t="e">
        <f>G13+G22+G24+G30+G32+G42+G46+#REF!</f>
        <v>#REF!</v>
      </c>
      <c r="H10" s="129" t="e">
        <f>H13+H22+H24+H30+H32+H42+H46+#REF!</f>
        <v>#REF!</v>
      </c>
      <c r="I10" s="129" t="e">
        <f>I13+I22+I24+I30+I32+I42+I46+#REF!</f>
        <v>#REF!</v>
      </c>
      <c r="J10" s="27"/>
    </row>
    <row r="11" spans="2:9" ht="1.5" customHeight="1">
      <c r="B11" s="124"/>
      <c r="C11" s="124"/>
      <c r="D11" s="124"/>
      <c r="E11" s="138"/>
      <c r="F11" s="136"/>
      <c r="G11" s="130"/>
      <c r="H11" s="130"/>
      <c r="I11" s="130"/>
    </row>
    <row r="12" spans="2:9" ht="2.25" customHeight="1" thickBot="1">
      <c r="B12" s="124"/>
      <c r="C12" s="124"/>
      <c r="D12" s="124"/>
      <c r="E12" s="138"/>
      <c r="F12" s="137"/>
      <c r="G12" s="131"/>
      <c r="H12" s="131"/>
      <c r="I12" s="131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411.2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3.9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524.9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39.6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39.6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13040.8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12164.8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10064.8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8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54.8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54.8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4604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4004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1704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1199.183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199.183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E43+E45+E44</f>
        <v>385.59999999999997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3" t="s">
        <v>86</v>
      </c>
      <c r="C43" s="104" t="s">
        <v>87</v>
      </c>
      <c r="D43" s="103"/>
      <c r="E43" s="125">
        <v>337.7</v>
      </c>
      <c r="F43" s="4"/>
      <c r="G43" s="4"/>
      <c r="H43" s="4"/>
      <c r="I43" s="74"/>
    </row>
    <row r="44" spans="2:9" ht="50.25" customHeight="1" thickBot="1">
      <c r="B44" s="103" t="s">
        <v>134</v>
      </c>
      <c r="C44" s="104" t="s">
        <v>135</v>
      </c>
      <c r="D44" s="103"/>
      <c r="E44" s="125">
        <v>14.4</v>
      </c>
      <c r="F44" s="4"/>
      <c r="G44" s="4"/>
      <c r="H44" s="4"/>
      <c r="I44" s="93"/>
    </row>
    <row r="45" spans="2:9" ht="78" customHeight="1" thickBot="1">
      <c r="B45" s="60" t="s">
        <v>107</v>
      </c>
      <c r="C45" s="106" t="s">
        <v>108</v>
      </c>
      <c r="D45" s="55"/>
      <c r="E45" s="66">
        <v>33.5</v>
      </c>
      <c r="F45" s="4"/>
      <c r="G45" s="4"/>
      <c r="H45" s="4"/>
      <c r="I45" s="93"/>
    </row>
    <row r="46" spans="2:10" ht="21.75" customHeight="1" thickBot="1">
      <c r="B46" s="83" t="s">
        <v>35</v>
      </c>
      <c r="C46" s="84" t="s">
        <v>36</v>
      </c>
      <c r="D46" s="83" t="e">
        <f>#REF!</f>
        <v>#REF!</v>
      </c>
      <c r="E46" s="105">
        <f>E47+E49+E48</f>
        <v>690.3</v>
      </c>
      <c r="F46" s="51" t="e">
        <f>#REF!</f>
        <v>#REF!</v>
      </c>
      <c r="G46" s="16" t="e">
        <f>#REF!</f>
        <v>#REF!</v>
      </c>
      <c r="H46" s="16" t="e">
        <f>#REF!</f>
        <v>#REF!</v>
      </c>
      <c r="I46" s="69" t="e">
        <f>#REF!</f>
        <v>#REF!</v>
      </c>
      <c r="J46" s="45"/>
    </row>
    <row r="47" spans="2:9" ht="46.5" customHeight="1" thickBot="1">
      <c r="B47" s="55" t="s">
        <v>76</v>
      </c>
      <c r="C47" s="78" t="s">
        <v>78</v>
      </c>
      <c r="D47" s="52"/>
      <c r="E47" s="66">
        <v>24</v>
      </c>
      <c r="F47" s="28"/>
      <c r="G47" s="28"/>
      <c r="H47" s="28"/>
      <c r="I47" s="28"/>
    </row>
    <row r="48" spans="2:9" ht="91.5" customHeight="1" thickBot="1">
      <c r="B48" s="55" t="s">
        <v>122</v>
      </c>
      <c r="C48" s="115" t="s">
        <v>123</v>
      </c>
      <c r="D48" s="52"/>
      <c r="E48" s="66">
        <v>53</v>
      </c>
      <c r="F48" s="28"/>
      <c r="G48" s="28"/>
      <c r="H48" s="28"/>
      <c r="I48" s="28"/>
    </row>
    <row r="49" spans="2:9" ht="49.5" customHeight="1" thickBot="1">
      <c r="B49" s="55" t="s">
        <v>77</v>
      </c>
      <c r="C49" s="79" t="s">
        <v>79</v>
      </c>
      <c r="D49" s="55">
        <v>79</v>
      </c>
      <c r="E49" s="63">
        <v>613.3</v>
      </c>
      <c r="F49" s="6">
        <v>15</v>
      </c>
      <c r="G49" s="6">
        <v>15</v>
      </c>
      <c r="H49" s="6">
        <v>15</v>
      </c>
      <c r="I49" s="13">
        <v>15</v>
      </c>
    </row>
    <row r="50" spans="2:9" ht="21.75" customHeight="1" thickBot="1">
      <c r="B50" s="59" t="s">
        <v>31</v>
      </c>
      <c r="C50" s="61" t="s">
        <v>17</v>
      </c>
      <c r="D50" s="59" t="e">
        <f>#REF!+#REF!+D58+D63+#REF!</f>
        <v>#REF!</v>
      </c>
      <c r="E50" s="64">
        <f>E51+E62+E64+E67+E69</f>
        <v>50954.50323</v>
      </c>
      <c r="F50" s="26" t="e">
        <f>#REF!+F51+F62+#REF!</f>
        <v>#REF!</v>
      </c>
      <c r="G50" s="26" t="e">
        <f>#REF!+G51+G62+#REF!</f>
        <v>#REF!</v>
      </c>
      <c r="H50" s="26" t="e">
        <f>#REF!+H51+H62+#REF!</f>
        <v>#REF!</v>
      </c>
      <c r="I50" s="26" t="e">
        <f>#REF!+I51+I62+#REF!</f>
        <v>#REF!</v>
      </c>
    </row>
    <row r="51" spans="2:10" ht="32.25" customHeight="1" thickBot="1">
      <c r="B51" s="59" t="s">
        <v>95</v>
      </c>
      <c r="C51" s="57" t="s">
        <v>44</v>
      </c>
      <c r="D51" s="53"/>
      <c r="E51" s="67">
        <f>E56+E54+E53+E52+E55</f>
        <v>43620.91967</v>
      </c>
      <c r="F51" s="36" t="e">
        <f>F56</f>
        <v>#REF!</v>
      </c>
      <c r="G51" s="20" t="e">
        <f>G56</f>
        <v>#REF!</v>
      </c>
      <c r="H51" s="20" t="e">
        <f>H56</f>
        <v>#REF!</v>
      </c>
      <c r="I51" s="40" t="e">
        <f>I56</f>
        <v>#REF!</v>
      </c>
      <c r="J51" s="45"/>
    </row>
    <row r="52" spans="2:10" ht="63.75" customHeight="1">
      <c r="B52" s="92" t="s">
        <v>120</v>
      </c>
      <c r="C52" s="114" t="s">
        <v>121</v>
      </c>
      <c r="D52" s="53"/>
      <c r="E52" s="63">
        <v>5205.97356</v>
      </c>
      <c r="F52" s="89"/>
      <c r="G52" s="90"/>
      <c r="H52" s="90"/>
      <c r="I52" s="91"/>
      <c r="J52" s="45"/>
    </row>
    <row r="53" spans="2:10" ht="47.25" customHeight="1">
      <c r="B53" s="92" t="s">
        <v>109</v>
      </c>
      <c r="C53" s="110" t="s">
        <v>110</v>
      </c>
      <c r="D53" s="55"/>
      <c r="E53" s="63">
        <v>3427.59606</v>
      </c>
      <c r="F53" s="89"/>
      <c r="G53" s="90"/>
      <c r="H53" s="90"/>
      <c r="I53" s="91"/>
      <c r="J53" s="45"/>
    </row>
    <row r="54" spans="2:10" ht="90.75" customHeight="1">
      <c r="B54" s="92" t="s">
        <v>99</v>
      </c>
      <c r="C54" s="94" t="s">
        <v>106</v>
      </c>
      <c r="D54" s="53"/>
      <c r="E54" s="63">
        <v>21452.4</v>
      </c>
      <c r="F54" s="89"/>
      <c r="G54" s="90"/>
      <c r="H54" s="90"/>
      <c r="I54" s="91"/>
      <c r="J54" s="45"/>
    </row>
    <row r="55" spans="2:10" ht="73.5" customHeight="1">
      <c r="B55" s="92" t="s">
        <v>129</v>
      </c>
      <c r="C55" s="119" t="s">
        <v>130</v>
      </c>
      <c r="D55" s="53"/>
      <c r="E55" s="63">
        <v>1615</v>
      </c>
      <c r="F55" s="89"/>
      <c r="G55" s="90"/>
      <c r="H55" s="90"/>
      <c r="I55" s="91"/>
      <c r="J55" s="45"/>
    </row>
    <row r="56" spans="2:10" s="31" customFormat="1" ht="20.25" customHeight="1">
      <c r="B56" s="52" t="s">
        <v>94</v>
      </c>
      <c r="C56" s="54" t="s">
        <v>93</v>
      </c>
      <c r="D56" s="52"/>
      <c r="E56" s="68">
        <f>E58+E59+E57+E61+E60</f>
        <v>11919.95005</v>
      </c>
      <c r="F56" s="37" t="e">
        <f>F58+#REF!</f>
        <v>#REF!</v>
      </c>
      <c r="G56" s="30" t="e">
        <f>G58+#REF!</f>
        <v>#REF!</v>
      </c>
      <c r="H56" s="30" t="e">
        <f>H58+#REF!</f>
        <v>#REF!</v>
      </c>
      <c r="I56" s="41" t="e">
        <f>I58+#REF!</f>
        <v>#REF!</v>
      </c>
      <c r="J56" s="46"/>
    </row>
    <row r="57" spans="2:10" s="31" customFormat="1" ht="108" customHeight="1">
      <c r="B57" s="55" t="s">
        <v>113</v>
      </c>
      <c r="C57" s="58" t="s">
        <v>111</v>
      </c>
      <c r="D57" s="55"/>
      <c r="E57" s="63">
        <v>150</v>
      </c>
      <c r="F57" s="107"/>
      <c r="G57" s="108"/>
      <c r="H57" s="108"/>
      <c r="I57" s="109"/>
      <c r="J57" s="46"/>
    </row>
    <row r="58" spans="2:14" s="29" customFormat="1" ht="94.5" customHeight="1">
      <c r="B58" s="55" t="s">
        <v>92</v>
      </c>
      <c r="C58" s="58" t="s">
        <v>60</v>
      </c>
      <c r="D58" s="60">
        <v>153</v>
      </c>
      <c r="E58" s="63">
        <v>187.6</v>
      </c>
      <c r="F58" s="35">
        <v>211</v>
      </c>
      <c r="G58" s="33"/>
      <c r="H58" s="33"/>
      <c r="I58" s="42"/>
      <c r="J58" s="47"/>
      <c r="N58" s="32"/>
    </row>
    <row r="59" spans="2:14" s="29" customFormat="1" ht="75.75" customHeight="1">
      <c r="B59" s="98" t="s">
        <v>100</v>
      </c>
      <c r="C59" s="99" t="s">
        <v>101</v>
      </c>
      <c r="D59" s="60"/>
      <c r="E59" s="63">
        <v>2690</v>
      </c>
      <c r="F59" s="95"/>
      <c r="G59" s="96"/>
      <c r="H59" s="96"/>
      <c r="I59" s="97"/>
      <c r="J59" s="47"/>
      <c r="N59" s="32"/>
    </row>
    <row r="60" spans="2:14" s="29" customFormat="1" ht="45" customHeight="1">
      <c r="B60" s="98" t="s">
        <v>119</v>
      </c>
      <c r="C60" s="113" t="s">
        <v>124</v>
      </c>
      <c r="D60" s="60"/>
      <c r="E60" s="63">
        <v>4918</v>
      </c>
      <c r="F60" s="95"/>
      <c r="G60" s="96"/>
      <c r="H60" s="96"/>
      <c r="I60" s="97"/>
      <c r="J60" s="47"/>
      <c r="N60" s="32"/>
    </row>
    <row r="61" spans="2:14" s="29" customFormat="1" ht="33.75" customHeight="1">
      <c r="B61" s="98" t="s">
        <v>114</v>
      </c>
      <c r="C61" s="111" t="s">
        <v>112</v>
      </c>
      <c r="D61" s="60"/>
      <c r="E61" s="63">
        <v>3974.35005</v>
      </c>
      <c r="F61" s="95"/>
      <c r="G61" s="96"/>
      <c r="H61" s="96"/>
      <c r="I61" s="97"/>
      <c r="J61" s="47"/>
      <c r="N61" s="32"/>
    </row>
    <row r="62" spans="2:10" ht="36" customHeight="1" thickBot="1">
      <c r="B62" s="59" t="s">
        <v>96</v>
      </c>
      <c r="C62" s="57" t="s">
        <v>51</v>
      </c>
      <c r="D62" s="59"/>
      <c r="E62" s="67">
        <f>E63</f>
        <v>184.5</v>
      </c>
      <c r="F62" s="38">
        <f>F63</f>
        <v>147</v>
      </c>
      <c r="G62" s="34">
        <f>G63</f>
        <v>0</v>
      </c>
      <c r="H62" s="34">
        <f>H63</f>
        <v>0</v>
      </c>
      <c r="I62" s="44">
        <f>I63</f>
        <v>0</v>
      </c>
      <c r="J62" s="45"/>
    </row>
    <row r="63" spans="2:10" ht="48.75" customHeight="1" thickBot="1">
      <c r="B63" s="55" t="s">
        <v>91</v>
      </c>
      <c r="C63" s="75" t="s">
        <v>80</v>
      </c>
      <c r="D63" s="55">
        <v>228</v>
      </c>
      <c r="E63" s="63">
        <v>184.5</v>
      </c>
      <c r="F63" s="39">
        <v>147</v>
      </c>
      <c r="G63" s="21">
        <v>0</v>
      </c>
      <c r="H63" s="21">
        <v>0</v>
      </c>
      <c r="I63" s="43">
        <f>J63+K63+L63+M63</f>
        <v>0</v>
      </c>
      <c r="J63" s="45"/>
    </row>
    <row r="64" spans="2:10" ht="24" customHeight="1">
      <c r="B64" s="53" t="s">
        <v>102</v>
      </c>
      <c r="C64" s="61" t="s">
        <v>103</v>
      </c>
      <c r="D64" s="55"/>
      <c r="E64" s="67">
        <f>E65+E66</f>
        <v>6576</v>
      </c>
      <c r="F64" s="100"/>
      <c r="G64" s="100"/>
      <c r="H64" s="100"/>
      <c r="I64" s="101"/>
      <c r="J64" s="45"/>
    </row>
    <row r="65" spans="2:10" ht="36.75" customHeight="1">
      <c r="B65" s="55" t="s">
        <v>104</v>
      </c>
      <c r="C65" s="102" t="s">
        <v>105</v>
      </c>
      <c r="D65" s="55"/>
      <c r="E65" s="63">
        <v>1121</v>
      </c>
      <c r="F65" s="100"/>
      <c r="G65" s="100"/>
      <c r="H65" s="100"/>
      <c r="I65" s="101"/>
      <c r="J65" s="45"/>
    </row>
    <row r="66" spans="2:10" ht="61.5" customHeight="1">
      <c r="B66" s="55" t="s">
        <v>131</v>
      </c>
      <c r="C66" s="102" t="s">
        <v>132</v>
      </c>
      <c r="D66" s="55"/>
      <c r="E66" s="63">
        <v>5455</v>
      </c>
      <c r="F66" s="100"/>
      <c r="G66" s="100"/>
      <c r="H66" s="100"/>
      <c r="I66" s="101"/>
      <c r="J66" s="45"/>
    </row>
    <row r="67" spans="2:10" ht="27" customHeight="1">
      <c r="B67" s="53" t="s">
        <v>115</v>
      </c>
      <c r="C67" s="112" t="s">
        <v>116</v>
      </c>
      <c r="D67" s="55"/>
      <c r="E67" s="67">
        <f>E68</f>
        <v>297.83356</v>
      </c>
      <c r="F67" s="100"/>
      <c r="G67" s="100"/>
      <c r="H67" s="100"/>
      <c r="I67" s="101"/>
      <c r="J67" s="45"/>
    </row>
    <row r="68" spans="2:10" ht="48" customHeight="1">
      <c r="B68" s="60" t="s">
        <v>117</v>
      </c>
      <c r="C68" s="79" t="s">
        <v>118</v>
      </c>
      <c r="D68" s="55"/>
      <c r="E68" s="63">
        <v>297.83356</v>
      </c>
      <c r="F68" s="100"/>
      <c r="G68" s="100"/>
      <c r="H68" s="100"/>
      <c r="I68" s="101"/>
      <c r="J68" s="45"/>
    </row>
    <row r="69" spans="2:10" ht="24" customHeight="1">
      <c r="B69" s="117" t="s">
        <v>125</v>
      </c>
      <c r="C69" s="118" t="s">
        <v>126</v>
      </c>
      <c r="D69" s="55"/>
      <c r="E69" s="67">
        <f>E70</f>
        <v>275.25</v>
      </c>
      <c r="F69" s="100"/>
      <c r="G69" s="100"/>
      <c r="H69" s="100"/>
      <c r="I69" s="101"/>
      <c r="J69" s="45"/>
    </row>
    <row r="70" spans="2:10" ht="32.25" customHeight="1">
      <c r="B70" s="92" t="s">
        <v>127</v>
      </c>
      <c r="C70" s="116" t="s">
        <v>128</v>
      </c>
      <c r="D70" s="55"/>
      <c r="E70" s="63">
        <v>275.25</v>
      </c>
      <c r="F70" s="100"/>
      <c r="G70" s="100"/>
      <c r="H70" s="100"/>
      <c r="I70" s="101"/>
      <c r="J70" s="45"/>
    </row>
    <row r="71" spans="2:9" ht="12.75" customHeight="1">
      <c r="B71" s="123"/>
      <c r="C71" s="144" t="s">
        <v>18</v>
      </c>
      <c r="D71" s="124" t="e">
        <f aca="true" t="shared" si="7" ref="D71:I71">D50+D10</f>
        <v>#REF!</v>
      </c>
      <c r="E71" s="132">
        <f t="shared" si="7"/>
        <v>80589.38623</v>
      </c>
      <c r="F71" s="133" t="e">
        <f t="shared" si="7"/>
        <v>#REF!</v>
      </c>
      <c r="G71" s="127" t="e">
        <f t="shared" si="7"/>
        <v>#REF!</v>
      </c>
      <c r="H71" s="127" t="e">
        <f t="shared" si="7"/>
        <v>#REF!</v>
      </c>
      <c r="I71" s="127" t="e">
        <f t="shared" si="7"/>
        <v>#REF!</v>
      </c>
    </row>
    <row r="72" spans="2:9" ht="13.5" customHeight="1" thickBot="1">
      <c r="B72" s="124"/>
      <c r="C72" s="145"/>
      <c r="D72" s="124"/>
      <c r="E72" s="132"/>
      <c r="F72" s="134"/>
      <c r="G72" s="128"/>
      <c r="H72" s="128"/>
      <c r="I72" s="128"/>
    </row>
    <row r="74" spans="5:9" ht="12.75">
      <c r="E74" s="17"/>
      <c r="F74" s="17"/>
      <c r="G74" s="17"/>
      <c r="H74" s="17"/>
      <c r="I74" s="17"/>
    </row>
  </sheetData>
  <sheetProtection/>
  <mergeCells count="25">
    <mergeCell ref="B71:B72"/>
    <mergeCell ref="C71:C72"/>
    <mergeCell ref="D71:D72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71:I72"/>
    <mergeCell ref="I10:I12"/>
    <mergeCell ref="E71:E72"/>
    <mergeCell ref="F71:F72"/>
    <mergeCell ref="G71:G72"/>
    <mergeCell ref="H71:H72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2018-11-30T06:31:32Z</cp:lastPrinted>
  <dcterms:created xsi:type="dcterms:W3CDTF">2003-04-01T12:03:41Z</dcterms:created>
  <dcterms:modified xsi:type="dcterms:W3CDTF">2018-12-24T06:22:07Z</dcterms:modified>
  <cp:category/>
  <cp:version/>
  <cp:contentType/>
  <cp:contentStatus/>
</cp:coreProperties>
</file>