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>
    <definedName name="_xlnm.Print_Area" localSheetId="1">'доходы'!$A$1:$G$61</definedName>
  </definedNames>
  <calcPr fullCalcOnLoad="1"/>
</workbook>
</file>

<file path=xl/sharedStrings.xml><?xml version="1.0" encoding="utf-8"?>
<sst xmlns="http://schemas.openxmlformats.org/spreadsheetml/2006/main" count="114" uniqueCount="114">
  <si>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</si>
  <si>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</si>
  <si>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</si>
  <si>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</si>
  <si>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</si>
  <si>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</si>
  <si>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</si>
  <si>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</si>
  <si>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</si>
  <si>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</si>
  <si>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</si>
  <si>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</si>
  <si>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</si>
  <si>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</si>
  <si>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</si>
  <si>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</si>
  <si>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</si>
  <si>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</si>
  <si>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Всего доходов: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</si>
  <si>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</si>
  <si>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</si>
  <si>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</si>
  <si>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</si>
  <si>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</si>
  <si>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</si>
  <si>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</si>
  <si>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1 06 06000 00 0000 110</t>
  </si>
  <si>
    <t xml:space="preserve"> 1 08 00000 00 0000 000</t>
  </si>
  <si>
    <t xml:space="preserve"> 1 08 04020 01 0000 110</t>
  </si>
  <si>
    <t xml:space="preserve"> 1 11 09000 00 0000 120</t>
  </si>
  <si>
    <t xml:space="preserve"> 1 14 00000 00 0000 000 </t>
  </si>
  <si>
    <t xml:space="preserve"> 2 00 00000 00 0000 000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</si>
  <si>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</si>
  <si>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</si>
  <si>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</si>
  <si>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</si>
  <si>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</si>
  <si>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</si>
  <si>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Земельный налог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</si>
  <si>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</si>
  <si>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</si>
  <si>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</si>
  <si>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</si>
  <si>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</si>
  <si>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>Субсидии бюджетам субъектов Российской Федерации и муниципальных образований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</si>
  <si>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</si>
  <si>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</si>
  <si>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>101 02010 01 0000 110</t>
  </si>
  <si>
    <t xml:space="preserve"> 1 01 02020 01 0000 110</t>
  </si>
  <si>
    <t>1 13 00000 00 0000 000</t>
  </si>
  <si>
    <t>Доходы от оказания платных услуг (работ)  и  компенсации затрат государства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</si>
  <si>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</si>
  <si>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</si>
  <si>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</si>
  <si>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</si>
  <si>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</si>
  <si>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</si>
  <si>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</si>
  <si>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</si>
  <si>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</si>
  <si>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</si>
  <si>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Код бюджетной классификации Российской Федерации</t>
  </si>
  <si>
    <t>Приложение №  1</t>
  </si>
  <si>
    <t xml:space="preserve">Сумма (тыс.рублей) </t>
  </si>
  <si>
    <t xml:space="preserve"> 1 06 01030 13 0000 110</t>
  </si>
  <si>
    <t xml:space="preserve"> 1 06 06033 13 0000 110</t>
  </si>
  <si>
    <t>Земельный налог с организаций, обладающих земельным участком, расположенным в границах городских  поселений</t>
  </si>
  <si>
    <t> 1 06 06043 13 0000 110</t>
  </si>
  <si>
    <t>Налог на имущество физических лиц ,взимаемых по ставкам, применяемым к объектам налогообложения, расположенным в границах городских поселений</t>
  </si>
  <si>
    <t xml:space="preserve"> 1 11 05013 13 0000 120</t>
  </si>
  <si>
    <t xml:space="preserve"> 1 11 05035 13 0000 120</t>
  </si>
  <si>
    <t xml:space="preserve"> 1 11 09045 13 0000 120</t>
  </si>
  <si>
    <t>1 13 01995 13 0000 130</t>
  </si>
  <si>
    <t>1 13 02065 13 0000 130</t>
  </si>
  <si>
    <t>Прочие доходы от оказания платных услуг (работ) получателями средств бюджетов городских поселений</t>
  </si>
  <si>
    <t>Доходы, поступающие в порядке возмещения расходов, понесенных в связи с эксплуатацией  имущества городских поселений</t>
  </si>
  <si>
    <t>1 16 21050  13 0000 140</t>
  </si>
  <si>
    <t>1 16 90050  13 0000 140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</si>
  <si>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</si>
  <si>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Прочие поступления от денежных взысканий ( штрафов) и иных сумм в возмещение ущерба, зачисляемые в бюджеты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</si>
  <si>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</si>
  <si>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Земельный налог с физических лиц,обладающих земельным участком,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</si>
  <si>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</si>
  <si>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</si>
  <si>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</si>
  <si>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 , а также имущества муниципальных унитарных предприятий , в том числе казенных)</t>
  </si>
  <si>
    <t>1 14 02053 13 0000 410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</si>
  <si>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</si>
  <si>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к  решению Совета народных депутатов </t>
  </si>
  <si>
    <t>1 01 02030 01 0000 110</t>
  </si>
  <si>
    <t>Налог на доходы физических лиц с доходов, получнных физическими лицами в соответствии со статьей 228 Налогового Кодекса Российской Федерации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</si>
  <si>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</si>
  <si>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 , а также средства от продажи права на заключение договоров аренды указанных земельных участков</t>
  </si>
  <si>
    <t xml:space="preserve">Прочие субсидии бюджетам городских поселений(Субсидии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 </t>
  </si>
  <si>
    <t>Иные межбюджетные трансферты</t>
  </si>
  <si>
    <t>Прочие межбюджетные трансферты передаваемые бюджетам городских поселений</t>
  </si>
  <si>
    <t xml:space="preserve">                        Поступление доходов в бюджет муниципального образования поселок Ставрово на 2019 год</t>
  </si>
  <si>
    <t>Дотации бюджетам бюджетной системы Российской Федераци</t>
  </si>
  <si>
    <t>2 02 10000 00 0000 150</t>
  </si>
  <si>
    <t>2 02 15001 13 0000 150</t>
  </si>
  <si>
    <t>Дотации бюджетам городских поселений на выравнивание бюджетной обеспеченности</t>
  </si>
  <si>
    <t>2 02 20000 00 0000 150</t>
  </si>
  <si>
    <t>2 02 29999 00 0000 150</t>
  </si>
  <si>
    <t xml:space="preserve">  2 02 29999 13 7023 150</t>
  </si>
  <si>
    <t>2 02 29999 13 7039 150</t>
  </si>
  <si>
    <t>Субсидии на обеспечение территорий документацией для осуществления градостроительной деятельности в рамках подпрограммы "Обеспечение территорий документацией для осуществления градостроительной деятельности" Государственной программы Владимирской области "Обеспечение доступным и комфортным жильем населения Владимирской области"</t>
  </si>
  <si>
    <t>2 02 29999 13 7008 150</t>
  </si>
  <si>
    <t>Прочие субсидии бюджетам городских поселений(Субсидии на мероприятия по укреплению материально-технической базы муниципальных учреждений культуры)</t>
  </si>
  <si>
    <t xml:space="preserve">2 02 29999 13 7053 150 </t>
  </si>
  <si>
    <t>202 30000 00 0000 150</t>
  </si>
  <si>
    <t xml:space="preserve"> 2 02 35118 13 0000 150</t>
  </si>
  <si>
    <t>202 04000 00 0000 150</t>
  </si>
  <si>
    <t>2 02 49999 13 0000 150</t>
  </si>
  <si>
    <t>от 20.12.2018   № 16/70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</si>
</sst>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000"/>
    <numFmt numFmtId="175" formatCode="000000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4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justify" wrapText="1"/>
    </xf>
    <xf numFmtId="0" fontId="7" fillId="0" borderId="13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 wrapText="1"/>
    </xf>
    <xf numFmtId="0" fontId="3" fillId="0" borderId="17" xfId="0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justify"/>
    </xf>
    <xf numFmtId="0" fontId="12" fillId="0" borderId="19" xfId="0" applyFont="1" applyFill="1" applyBorder="1" applyAlignment="1">
      <alignment horizontal="center" vertical="justify"/>
    </xf>
    <xf numFmtId="0" fontId="12" fillId="0" borderId="11" xfId="0" applyFont="1" applyBorder="1" applyAlignment="1">
      <alignment horizontal="center" vertical="justify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0" fillId="0" borderId="20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justify"/>
    </xf>
    <xf numFmtId="0" fontId="5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justify"/>
    </xf>
    <xf numFmtId="0" fontId="0" fillId="0" borderId="25" xfId="0" applyFont="1" applyFill="1" applyBorder="1" applyAlignment="1">
      <alignment horizontal="center" vertical="justify"/>
    </xf>
    <xf numFmtId="0" fontId="3" fillId="0" borderId="26" xfId="0" applyFont="1" applyFill="1" applyBorder="1" applyAlignment="1">
      <alignment horizontal="center" vertical="justify"/>
    </xf>
    <xf numFmtId="0" fontId="5" fillId="0" borderId="24" xfId="0" applyFont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vertical="justify"/>
    </xf>
    <xf numFmtId="0" fontId="7" fillId="0" borderId="29" xfId="0" applyFont="1" applyFill="1" applyBorder="1" applyAlignment="1">
      <alignment horizontal="center" vertical="justify"/>
    </xf>
    <xf numFmtId="0" fontId="7" fillId="0" borderId="27" xfId="0" applyFont="1" applyFill="1" applyBorder="1" applyAlignment="1">
      <alignment horizontal="center" vertical="justify"/>
    </xf>
    <xf numFmtId="0" fontId="3" fillId="0" borderId="30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0" xfId="0" applyNumberFormat="1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vertical="top" wrapText="1"/>
    </xf>
    <xf numFmtId="0" fontId="8" fillId="0" borderId="0" xfId="0" applyFont="1" applyAlignment="1">
      <alignment horizontal="right"/>
    </xf>
    <xf numFmtId="177" fontId="13" fillId="0" borderId="20" xfId="0" applyNumberFormat="1" applyFont="1" applyFill="1" applyBorder="1" applyAlignment="1">
      <alignment horizontal="center" vertical="justify"/>
    </xf>
    <xf numFmtId="177" fontId="6" fillId="0" borderId="20" xfId="0" applyNumberFormat="1" applyFont="1" applyFill="1" applyBorder="1" applyAlignment="1">
      <alignment horizontal="center" vertical="top" wrapText="1"/>
    </xf>
    <xf numFmtId="177" fontId="8" fillId="0" borderId="20" xfId="0" applyNumberFormat="1" applyFont="1" applyFill="1" applyBorder="1" applyAlignment="1">
      <alignment horizontal="center" vertical="top" wrapText="1"/>
    </xf>
    <xf numFmtId="177" fontId="13" fillId="0" borderId="20" xfId="0" applyNumberFormat="1" applyFont="1" applyFill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justify"/>
    </xf>
    <xf numFmtId="177" fontId="8" fillId="0" borderId="20" xfId="0" applyNumberFormat="1" applyFont="1" applyFill="1" applyBorder="1" applyAlignment="1">
      <alignment horizontal="center" vertical="justify"/>
    </xf>
    <xf numFmtId="0" fontId="3" fillId="0" borderId="32" xfId="0" applyFont="1" applyBorder="1" applyAlignment="1">
      <alignment horizontal="center" vertical="justify" wrapText="1"/>
    </xf>
    <xf numFmtId="0" fontId="1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wrapText="1"/>
    </xf>
    <xf numFmtId="0" fontId="5" fillId="0" borderId="20" xfId="0" applyFont="1" applyFill="1" applyBorder="1" applyAlignment="1">
      <alignment horizontal="justify" vertical="top" wrapText="1"/>
    </xf>
    <xf numFmtId="0" fontId="14" fillId="0" borderId="0" xfId="0" applyFont="1" applyAlignment="1">
      <alignment wrapText="1"/>
    </xf>
    <xf numFmtId="177" fontId="6" fillId="0" borderId="20" xfId="0" applyNumberFormat="1" applyFont="1" applyFill="1" applyBorder="1" applyAlignment="1">
      <alignment horizontal="center" vertical="justify" wrapText="1"/>
    </xf>
    <xf numFmtId="177" fontId="8" fillId="0" borderId="20" xfId="0" applyNumberFormat="1" applyFont="1" applyFill="1" applyBorder="1" applyAlignment="1">
      <alignment horizontal="center" vertical="justify" wrapText="1"/>
    </xf>
    <xf numFmtId="0" fontId="3" fillId="0" borderId="33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177" fontId="6" fillId="0" borderId="33" xfId="0" applyNumberFormat="1" applyFont="1" applyFill="1" applyBorder="1" applyAlignment="1">
      <alignment horizontal="center" vertical="justify" wrapText="1"/>
    </xf>
    <xf numFmtId="0" fontId="5" fillId="0" borderId="20" xfId="0" applyFont="1" applyFill="1" applyBorder="1" applyAlignment="1">
      <alignment wrapText="1"/>
    </xf>
    <xf numFmtId="0" fontId="12" fillId="0" borderId="12" xfId="0" applyFont="1" applyBorder="1" applyAlignment="1">
      <alignment horizontal="center" vertical="justify"/>
    </xf>
    <xf numFmtId="0" fontId="3" fillId="0" borderId="33" xfId="0" applyNumberFormat="1" applyFont="1" applyBorder="1" applyAlignment="1">
      <alignment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vertical="top" wrapText="1"/>
    </xf>
    <xf numFmtId="0" fontId="5" fillId="0" borderId="34" xfId="0" applyFont="1" applyFill="1" applyBorder="1" applyAlignment="1">
      <alignment horizontal="center" vertical="top" wrapText="1"/>
    </xf>
    <xf numFmtId="0" fontId="5" fillId="0" borderId="35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justify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justify"/>
    </xf>
    <xf numFmtId="0" fontId="15" fillId="0" borderId="20" xfId="33" applyNumberFormat="1" applyFont="1" applyBorder="1" applyProtection="1">
      <alignment vertical="top" wrapText="1"/>
      <protection locked="0"/>
    </xf>
    <xf numFmtId="0" fontId="3" fillId="0" borderId="18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justify"/>
    </xf>
    <xf numFmtId="0" fontId="0" fillId="0" borderId="21" xfId="0" applyFont="1" applyFill="1" applyBorder="1" applyAlignment="1">
      <alignment horizontal="center" vertical="justify"/>
    </xf>
    <xf numFmtId="0" fontId="0" fillId="0" borderId="29" xfId="0" applyFont="1" applyFill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3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77" fontId="6" fillId="0" borderId="2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7" fontId="6" fillId="0" borderId="20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3" t="s">
        <v>4</v>
      </c>
      <c r="C6" s="103"/>
      <c r="D6" s="103"/>
      <c r="E6" s="103"/>
      <c r="F6" s="103"/>
      <c r="G6" s="103"/>
      <c r="H6" s="103"/>
      <c r="I6" s="103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3"/>
  <sheetViews>
    <sheetView tabSelected="1" zoomScale="75" zoomScaleNormal="75" zoomScaleSheetLayoutView="75" zoomScalePageLayoutView="0" workbookViewId="0" topLeftCell="A1">
      <selection activeCell="L10" sqref="L9:L10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  <col min="10" max="10" width="9.25390625" style="0" customWidth="1"/>
  </cols>
  <sheetData>
    <row r="1" spans="2:9" ht="12.75" customHeight="1">
      <c r="B1" s="8"/>
      <c r="C1" s="110" t="s">
        <v>62</v>
      </c>
      <c r="D1" s="110"/>
      <c r="E1" s="110"/>
      <c r="F1" s="110"/>
      <c r="G1" s="110"/>
      <c r="H1" s="110"/>
      <c r="I1" s="110"/>
    </row>
    <row r="2" spans="2:9" ht="12.75" customHeight="1">
      <c r="B2" s="8"/>
      <c r="C2" s="110" t="s">
        <v>88</v>
      </c>
      <c r="D2" s="110"/>
      <c r="E2" s="110"/>
      <c r="F2" s="110"/>
      <c r="G2" s="110"/>
      <c r="H2" s="110"/>
      <c r="I2" s="110"/>
    </row>
    <row r="3" spans="2:9" ht="12.75" customHeight="1">
      <c r="B3" s="8"/>
      <c r="C3" s="110" t="s">
        <v>113</v>
      </c>
      <c r="D3" s="110"/>
      <c r="E3" s="110"/>
      <c r="F3" s="110"/>
      <c r="G3" s="110"/>
      <c r="H3" s="110"/>
      <c r="I3" s="110"/>
    </row>
    <row r="4" spans="2:9" ht="12.75" customHeight="1">
      <c r="B4" s="8"/>
      <c r="C4" s="62"/>
      <c r="D4" s="62"/>
      <c r="E4" s="62"/>
      <c r="F4" s="62"/>
      <c r="G4" s="62"/>
      <c r="H4" s="62"/>
      <c r="I4" s="62"/>
    </row>
    <row r="5" spans="2:8" ht="34.5" customHeight="1">
      <c r="B5" s="115" t="s">
        <v>96</v>
      </c>
      <c r="C5" s="115"/>
      <c r="D5" s="115"/>
      <c r="E5" s="115"/>
      <c r="F5" s="80"/>
      <c r="G5" s="8"/>
      <c r="H5" s="8"/>
    </row>
    <row r="6" spans="2:9" ht="13.5" customHeight="1" thickBot="1">
      <c r="B6" s="111"/>
      <c r="C6" s="112"/>
      <c r="D6" s="112"/>
      <c r="E6" s="112"/>
      <c r="F6" s="113"/>
      <c r="G6" s="113"/>
      <c r="H6" s="113"/>
      <c r="I6" s="113"/>
    </row>
    <row r="7" spans="2:9" ht="12.75" customHeight="1">
      <c r="B7" s="108" t="s">
        <v>61</v>
      </c>
      <c r="C7" s="108" t="s">
        <v>6</v>
      </c>
      <c r="D7" s="109" t="s">
        <v>37</v>
      </c>
      <c r="E7" s="114" t="s">
        <v>63</v>
      </c>
      <c r="F7" s="49"/>
      <c r="G7" s="9"/>
      <c r="H7" s="9"/>
      <c r="I7" s="9"/>
    </row>
    <row r="8" spans="2:9" ht="12.75" customHeight="1">
      <c r="B8" s="108"/>
      <c r="C8" s="108"/>
      <c r="D8" s="109"/>
      <c r="E8" s="114"/>
      <c r="F8" s="50" t="s">
        <v>40</v>
      </c>
      <c r="G8" s="10" t="s">
        <v>41</v>
      </c>
      <c r="H8" s="10" t="s">
        <v>42</v>
      </c>
      <c r="I8" s="10" t="s">
        <v>43</v>
      </c>
    </row>
    <row r="9" spans="2:9" ht="23.25" customHeight="1" thickBot="1">
      <c r="B9" s="108"/>
      <c r="C9" s="108"/>
      <c r="D9" s="109"/>
      <c r="E9" s="114"/>
      <c r="F9" s="5"/>
      <c r="G9" s="3"/>
      <c r="H9" s="3"/>
      <c r="I9" s="3"/>
    </row>
    <row r="10" spans="2:10" ht="25.5" customHeight="1">
      <c r="B10" s="105" t="s">
        <v>19</v>
      </c>
      <c r="C10" s="105" t="s">
        <v>5</v>
      </c>
      <c r="D10" s="105" t="e">
        <f>D13+D22+D24+D30+D32+D42+D44+#REF!</f>
        <v>#REF!</v>
      </c>
      <c r="E10" s="127">
        <f>E13+E22+E24+E30+E32+E42+E44+E18+E39</f>
        <v>60084.5</v>
      </c>
      <c r="F10" s="124" t="e">
        <f>F13+F22+F24+F30+F32+F42+F44+#REF!</f>
        <v>#REF!</v>
      </c>
      <c r="G10" s="118" t="e">
        <f>G13+G22+G24+G30+G32+G42+G44+#REF!</f>
        <v>#REF!</v>
      </c>
      <c r="H10" s="118" t="e">
        <f>H13+H22+H24+H30+H32+H42+H44+#REF!</f>
        <v>#REF!</v>
      </c>
      <c r="I10" s="118" t="e">
        <f>I13+I22+I24+I30+I32+I42+I44+#REF!</f>
        <v>#REF!</v>
      </c>
      <c r="J10" s="27"/>
    </row>
    <row r="11" spans="2:9" ht="2.25" customHeight="1">
      <c r="B11" s="105"/>
      <c r="C11" s="105"/>
      <c r="D11" s="105"/>
      <c r="E11" s="127"/>
      <c r="F11" s="125"/>
      <c r="G11" s="119"/>
      <c r="H11" s="119"/>
      <c r="I11" s="119"/>
    </row>
    <row r="12" spans="2:9" ht="2.25" customHeight="1" hidden="1" thickBot="1">
      <c r="B12" s="105"/>
      <c r="C12" s="105"/>
      <c r="D12" s="105"/>
      <c r="E12" s="127"/>
      <c r="F12" s="126"/>
      <c r="G12" s="120"/>
      <c r="H12" s="120"/>
      <c r="I12" s="120"/>
    </row>
    <row r="13" spans="2:9" ht="21.75" customHeight="1" thickBot="1">
      <c r="B13" s="53" t="s">
        <v>20</v>
      </c>
      <c r="C13" s="54" t="s">
        <v>7</v>
      </c>
      <c r="D13" s="53">
        <f aca="true" t="shared" si="0" ref="D13:I13">D14</f>
        <v>4325</v>
      </c>
      <c r="E13" s="64">
        <f t="shared" si="0"/>
        <v>8936.1</v>
      </c>
      <c r="F13" s="4" t="e">
        <f t="shared" si="0"/>
        <v>#REF!</v>
      </c>
      <c r="G13" s="4" t="e">
        <f t="shared" si="0"/>
        <v>#REF!</v>
      </c>
      <c r="H13" s="4" t="e">
        <f t="shared" si="0"/>
        <v>#REF!</v>
      </c>
      <c r="I13" s="4" t="e">
        <f t="shared" si="0"/>
        <v>#REF!</v>
      </c>
    </row>
    <row r="14" spans="2:9" ht="22.5" customHeight="1" thickBot="1">
      <c r="B14" s="52" t="s">
        <v>21</v>
      </c>
      <c r="C14" s="54" t="s">
        <v>8</v>
      </c>
      <c r="D14" s="52">
        <f>D15+D16</f>
        <v>4325</v>
      </c>
      <c r="E14" s="65">
        <f>E15+E16+E17</f>
        <v>8936.1</v>
      </c>
      <c r="F14" s="5" t="e">
        <f>F15+F16+#REF!</f>
        <v>#REF!</v>
      </c>
      <c r="G14" s="5" t="e">
        <f>G15+G16+#REF!</f>
        <v>#REF!</v>
      </c>
      <c r="H14" s="5" t="e">
        <f>H15+H16+#REF!</f>
        <v>#REF!</v>
      </c>
      <c r="I14" s="5" t="e">
        <f>I15+I16+#REF!</f>
        <v>#REF!</v>
      </c>
    </row>
    <row r="15" spans="2:9" ht="76.5" customHeight="1" thickBot="1">
      <c r="B15" s="55" t="s">
        <v>47</v>
      </c>
      <c r="C15" s="56" t="s">
        <v>45</v>
      </c>
      <c r="D15" s="55">
        <v>4275</v>
      </c>
      <c r="E15" s="66">
        <v>8903.2</v>
      </c>
      <c r="F15" s="22">
        <v>1525</v>
      </c>
      <c r="G15" s="7">
        <v>1560</v>
      </c>
      <c r="H15" s="7">
        <v>1649</v>
      </c>
      <c r="I15" s="24">
        <v>1856</v>
      </c>
    </row>
    <row r="16" spans="2:9" ht="108" customHeight="1" thickBot="1">
      <c r="B16" s="55" t="s">
        <v>48</v>
      </c>
      <c r="C16" s="56" t="s">
        <v>46</v>
      </c>
      <c r="D16" s="55">
        <v>50</v>
      </c>
      <c r="E16" s="66">
        <v>5.8</v>
      </c>
      <c r="F16" s="6">
        <v>2</v>
      </c>
      <c r="G16" s="6">
        <v>2</v>
      </c>
      <c r="H16" s="6">
        <v>12</v>
      </c>
      <c r="I16" s="25">
        <v>14</v>
      </c>
    </row>
    <row r="17" spans="2:9" ht="51.75" customHeight="1" thickBot="1">
      <c r="B17" s="55" t="s">
        <v>89</v>
      </c>
      <c r="C17" s="56" t="s">
        <v>90</v>
      </c>
      <c r="D17" s="55"/>
      <c r="E17" s="66">
        <v>27.1</v>
      </c>
      <c r="F17" s="6"/>
      <c r="G17" s="6"/>
      <c r="H17" s="6"/>
      <c r="I17" s="87"/>
    </row>
    <row r="18" spans="2:9" ht="33.75" customHeight="1" thickBot="1">
      <c r="B18" s="83" t="s">
        <v>52</v>
      </c>
      <c r="C18" s="88" t="s">
        <v>59</v>
      </c>
      <c r="D18" s="53"/>
      <c r="E18" s="64">
        <f>E19+E20+E21</f>
        <v>1012.3000000000001</v>
      </c>
      <c r="F18" s="6"/>
      <c r="G18" s="6"/>
      <c r="H18" s="6"/>
      <c r="I18" s="23"/>
    </row>
    <row r="19" spans="2:9" ht="75.75" customHeight="1" thickBot="1">
      <c r="B19" s="55" t="s">
        <v>53</v>
      </c>
      <c r="C19" s="56" t="s">
        <v>55</v>
      </c>
      <c r="D19" s="55"/>
      <c r="E19" s="63">
        <v>367.1</v>
      </c>
      <c r="F19" s="6"/>
      <c r="G19" s="6"/>
      <c r="H19" s="6"/>
      <c r="I19" s="23"/>
    </row>
    <row r="20" spans="2:9" ht="90" customHeight="1" thickBot="1">
      <c r="B20" s="55" t="s">
        <v>54</v>
      </c>
      <c r="C20" s="56" t="s">
        <v>56</v>
      </c>
      <c r="D20" s="55"/>
      <c r="E20" s="63">
        <v>2.6</v>
      </c>
      <c r="F20" s="6"/>
      <c r="G20" s="6"/>
      <c r="H20" s="6"/>
      <c r="I20" s="23"/>
    </row>
    <row r="21" spans="2:9" ht="73.5" customHeight="1" thickBot="1">
      <c r="B21" s="55" t="s">
        <v>57</v>
      </c>
      <c r="C21" s="56" t="s">
        <v>58</v>
      </c>
      <c r="D21" s="55"/>
      <c r="E21" s="63">
        <v>642.6</v>
      </c>
      <c r="F21" s="6"/>
      <c r="G21" s="6"/>
      <c r="H21" s="6"/>
      <c r="I21" s="23"/>
    </row>
    <row r="22" spans="2:9" ht="19.5" customHeight="1" thickBot="1">
      <c r="B22" s="83" t="s">
        <v>22</v>
      </c>
      <c r="C22" s="84" t="s">
        <v>9</v>
      </c>
      <c r="D22" s="83">
        <f>D23</f>
        <v>135</v>
      </c>
      <c r="E22" s="85">
        <f>E23</f>
        <v>41.4</v>
      </c>
      <c r="F22" s="4">
        <f>F23</f>
        <v>0</v>
      </c>
      <c r="G22" s="4">
        <v>0</v>
      </c>
      <c r="H22" s="4">
        <v>0</v>
      </c>
      <c r="I22" s="12">
        <v>0</v>
      </c>
    </row>
    <row r="23" spans="2:9" ht="17.25" customHeight="1" thickBot="1">
      <c r="B23" s="55" t="s">
        <v>23</v>
      </c>
      <c r="C23" s="58" t="s">
        <v>10</v>
      </c>
      <c r="D23" s="55">
        <v>135</v>
      </c>
      <c r="E23" s="66">
        <v>41.4</v>
      </c>
      <c r="F23" s="6">
        <v>0</v>
      </c>
      <c r="G23" s="6">
        <v>65</v>
      </c>
      <c r="H23" s="6">
        <v>0</v>
      </c>
      <c r="I23" s="13">
        <v>0</v>
      </c>
    </row>
    <row r="24" spans="2:9" ht="17.25" customHeight="1" thickBot="1">
      <c r="B24" s="53" t="s">
        <v>24</v>
      </c>
      <c r="C24" s="57" t="s">
        <v>11</v>
      </c>
      <c r="D24" s="53" t="e">
        <f>D25+#REF!+D27</f>
        <v>#REF!</v>
      </c>
      <c r="E24" s="81">
        <f>E25+E27</f>
        <v>13388.9</v>
      </c>
      <c r="F24" s="12">
        <f>F25+F27</f>
        <v>2169</v>
      </c>
      <c r="G24" s="12">
        <f>G25+G27</f>
        <v>2332</v>
      </c>
      <c r="H24" s="12">
        <f>H25+H27</f>
        <v>2533</v>
      </c>
      <c r="I24" s="12">
        <f>I25+I27</f>
        <v>2347</v>
      </c>
    </row>
    <row r="25" spans="2:9" ht="15.75" customHeight="1" thickBot="1">
      <c r="B25" s="52" t="s">
        <v>25</v>
      </c>
      <c r="C25" s="54" t="s">
        <v>12</v>
      </c>
      <c r="D25" s="52">
        <f aca="true" t="shared" si="1" ref="D25:I25">D26</f>
        <v>216</v>
      </c>
      <c r="E25" s="82">
        <f t="shared" si="1"/>
        <v>870</v>
      </c>
      <c r="F25" s="5">
        <f t="shared" si="1"/>
        <v>6</v>
      </c>
      <c r="G25" s="5">
        <f t="shared" si="1"/>
        <v>100</v>
      </c>
      <c r="H25" s="5">
        <f t="shared" si="1"/>
        <v>200</v>
      </c>
      <c r="I25" s="5">
        <f t="shared" si="1"/>
        <v>105</v>
      </c>
    </row>
    <row r="26" spans="2:9" ht="44.25" customHeight="1" thickBot="1">
      <c r="B26" s="55" t="s">
        <v>64</v>
      </c>
      <c r="C26" s="75" t="s">
        <v>68</v>
      </c>
      <c r="D26" s="55">
        <v>216</v>
      </c>
      <c r="E26" s="66">
        <v>870</v>
      </c>
      <c r="F26" s="6">
        <v>6</v>
      </c>
      <c r="G26" s="6">
        <v>100</v>
      </c>
      <c r="H26" s="6">
        <v>200</v>
      </c>
      <c r="I26" s="19">
        <v>105</v>
      </c>
    </row>
    <row r="27" spans="2:9" ht="21.75" customHeight="1" thickBot="1">
      <c r="B27" s="52" t="s">
        <v>26</v>
      </c>
      <c r="C27" s="54" t="s">
        <v>38</v>
      </c>
      <c r="D27" s="52">
        <f aca="true" t="shared" si="2" ref="D27:I27">D28+D29</f>
        <v>8600</v>
      </c>
      <c r="E27" s="82">
        <f t="shared" si="2"/>
        <v>12518.9</v>
      </c>
      <c r="F27" s="15">
        <f t="shared" si="2"/>
        <v>2163</v>
      </c>
      <c r="G27" s="15">
        <f t="shared" si="2"/>
        <v>2232</v>
      </c>
      <c r="H27" s="15">
        <f t="shared" si="2"/>
        <v>2333</v>
      </c>
      <c r="I27" s="15">
        <f t="shared" si="2"/>
        <v>2242</v>
      </c>
    </row>
    <row r="28" spans="2:11" ht="34.5" customHeight="1" thickBot="1">
      <c r="B28" s="60" t="s">
        <v>65</v>
      </c>
      <c r="C28" s="86" t="s">
        <v>66</v>
      </c>
      <c r="D28" s="55">
        <v>300</v>
      </c>
      <c r="E28" s="66">
        <v>10076</v>
      </c>
      <c r="F28" s="11">
        <v>20</v>
      </c>
      <c r="G28" s="11">
        <v>90</v>
      </c>
      <c r="H28" s="11">
        <v>190</v>
      </c>
      <c r="I28" s="14">
        <v>100</v>
      </c>
      <c r="J28" s="48"/>
      <c r="K28" s="45"/>
    </row>
    <row r="29" spans="2:9" ht="33" customHeight="1">
      <c r="B29" s="33" t="s">
        <v>67</v>
      </c>
      <c r="C29" s="76" t="s">
        <v>81</v>
      </c>
      <c r="D29" s="55">
        <v>8300</v>
      </c>
      <c r="E29" s="63">
        <v>2442.9</v>
      </c>
      <c r="F29" s="71">
        <v>2143</v>
      </c>
      <c r="G29" s="72">
        <v>2142</v>
      </c>
      <c r="H29" s="72">
        <v>2143</v>
      </c>
      <c r="I29" s="73">
        <v>2142</v>
      </c>
    </row>
    <row r="30" spans="2:9" ht="22.5" customHeight="1" thickBot="1">
      <c r="B30" s="53" t="s">
        <v>27</v>
      </c>
      <c r="C30" s="57" t="s">
        <v>13</v>
      </c>
      <c r="D30" s="53">
        <f aca="true" t="shared" si="3" ref="D30:I30">D31</f>
        <v>100</v>
      </c>
      <c r="E30" s="67">
        <f t="shared" si="3"/>
        <v>45</v>
      </c>
      <c r="F30" s="4">
        <f t="shared" si="3"/>
        <v>15</v>
      </c>
      <c r="G30" s="4">
        <f t="shared" si="3"/>
        <v>15</v>
      </c>
      <c r="H30" s="4">
        <f t="shared" si="3"/>
        <v>15</v>
      </c>
      <c r="I30" s="4">
        <f t="shared" si="3"/>
        <v>15</v>
      </c>
    </row>
    <row r="31" spans="2:9" ht="65.25" customHeight="1" thickBot="1">
      <c r="B31" s="55" t="s">
        <v>28</v>
      </c>
      <c r="C31" s="58" t="s">
        <v>14</v>
      </c>
      <c r="D31" s="55">
        <v>100</v>
      </c>
      <c r="E31" s="63">
        <v>45</v>
      </c>
      <c r="F31" s="6">
        <v>15</v>
      </c>
      <c r="G31" s="6">
        <v>15</v>
      </c>
      <c r="H31" s="6">
        <v>15</v>
      </c>
      <c r="I31" s="13">
        <v>15</v>
      </c>
    </row>
    <row r="32" spans="2:9" ht="30.75" customHeight="1" thickBot="1">
      <c r="B32" s="53" t="s">
        <v>32</v>
      </c>
      <c r="C32" s="57" t="s">
        <v>15</v>
      </c>
      <c r="D32" s="53">
        <f aca="true" t="shared" si="4" ref="D32:I32">D33+D37</f>
        <v>2683</v>
      </c>
      <c r="E32" s="64">
        <f t="shared" si="4"/>
        <v>2950</v>
      </c>
      <c r="F32" s="4">
        <f>F33+F37</f>
        <v>775</v>
      </c>
      <c r="G32" s="4">
        <f>G33+G37</f>
        <v>911</v>
      </c>
      <c r="H32" s="4">
        <f>H33+H37</f>
        <v>931</v>
      </c>
      <c r="I32" s="4">
        <f t="shared" si="4"/>
        <v>956</v>
      </c>
    </row>
    <row r="33" spans="2:9" ht="76.5" customHeight="1" thickBot="1">
      <c r="B33" s="52" t="s">
        <v>33</v>
      </c>
      <c r="C33" s="54" t="s">
        <v>34</v>
      </c>
      <c r="D33" s="52">
        <f aca="true" t="shared" si="5" ref="D33:I33">D34+D36</f>
        <v>2463</v>
      </c>
      <c r="E33" s="65">
        <f>E34+E36+E35</f>
        <v>2350</v>
      </c>
      <c r="F33" s="5">
        <f t="shared" si="5"/>
        <v>755</v>
      </c>
      <c r="G33" s="5">
        <f t="shared" si="5"/>
        <v>855</v>
      </c>
      <c r="H33" s="5">
        <f t="shared" si="5"/>
        <v>875</v>
      </c>
      <c r="I33" s="5">
        <f t="shared" si="5"/>
        <v>866</v>
      </c>
    </row>
    <row r="34" spans="2:9" ht="76.5" customHeight="1" thickBot="1">
      <c r="B34" s="60" t="s">
        <v>69</v>
      </c>
      <c r="C34" s="75" t="s">
        <v>92</v>
      </c>
      <c r="D34" s="55">
        <v>1163</v>
      </c>
      <c r="E34" s="63">
        <v>1000</v>
      </c>
      <c r="F34" s="6">
        <v>330</v>
      </c>
      <c r="G34" s="6">
        <v>430</v>
      </c>
      <c r="H34" s="6">
        <v>450</v>
      </c>
      <c r="I34" s="13">
        <v>440</v>
      </c>
    </row>
    <row r="35" spans="2:9" ht="76.5" customHeight="1" thickBot="1">
      <c r="B35" s="60" t="s">
        <v>82</v>
      </c>
      <c r="C35" s="75" t="s">
        <v>83</v>
      </c>
      <c r="D35" s="55"/>
      <c r="E35" s="63">
        <v>50</v>
      </c>
      <c r="F35" s="6"/>
      <c r="G35" s="6"/>
      <c r="H35" s="6"/>
      <c r="I35" s="13"/>
    </row>
    <row r="36" spans="2:9" ht="60.75" customHeight="1" thickBot="1">
      <c r="B36" s="55" t="s">
        <v>70</v>
      </c>
      <c r="C36" s="75" t="s">
        <v>84</v>
      </c>
      <c r="D36" s="55">
        <v>1300</v>
      </c>
      <c r="E36" s="63">
        <v>1300</v>
      </c>
      <c r="F36" s="6">
        <v>425</v>
      </c>
      <c r="G36" s="6">
        <v>425</v>
      </c>
      <c r="H36" s="6">
        <v>425</v>
      </c>
      <c r="I36" s="13">
        <v>426</v>
      </c>
    </row>
    <row r="37" spans="2:9" ht="75.75" customHeight="1" thickBot="1">
      <c r="B37" s="52" t="s">
        <v>29</v>
      </c>
      <c r="C37" s="54" t="s">
        <v>39</v>
      </c>
      <c r="D37" s="52">
        <f aca="true" t="shared" si="6" ref="D37:I37">D38</f>
        <v>220</v>
      </c>
      <c r="E37" s="63">
        <f t="shared" si="6"/>
        <v>600</v>
      </c>
      <c r="F37" s="5">
        <f t="shared" si="6"/>
        <v>20</v>
      </c>
      <c r="G37" s="5">
        <f t="shared" si="6"/>
        <v>56</v>
      </c>
      <c r="H37" s="5">
        <f t="shared" si="6"/>
        <v>56</v>
      </c>
      <c r="I37" s="18">
        <f t="shared" si="6"/>
        <v>90</v>
      </c>
    </row>
    <row r="38" spans="2:9" ht="74.25" customHeight="1" thickBot="1">
      <c r="B38" s="55" t="s">
        <v>71</v>
      </c>
      <c r="C38" s="75" t="s">
        <v>85</v>
      </c>
      <c r="D38" s="55">
        <v>220</v>
      </c>
      <c r="E38" s="63">
        <v>600</v>
      </c>
      <c r="F38" s="6">
        <v>20</v>
      </c>
      <c r="G38" s="6">
        <v>56</v>
      </c>
      <c r="H38" s="6">
        <v>56</v>
      </c>
      <c r="I38" s="13">
        <v>90</v>
      </c>
    </row>
    <row r="39" spans="2:9" ht="35.25" customHeight="1" thickBot="1">
      <c r="B39" s="53" t="s">
        <v>49</v>
      </c>
      <c r="C39" s="57" t="s">
        <v>50</v>
      </c>
      <c r="D39" s="53">
        <v>204</v>
      </c>
      <c r="E39" s="64">
        <f>E40+E41</f>
        <v>1050</v>
      </c>
      <c r="F39" s="4">
        <f>F41</f>
        <v>38</v>
      </c>
      <c r="G39" s="4">
        <f>G41</f>
        <v>38</v>
      </c>
      <c r="H39" s="4">
        <f>H41</f>
        <v>38</v>
      </c>
      <c r="I39" s="4">
        <f>I41</f>
        <v>38</v>
      </c>
    </row>
    <row r="40" spans="2:9" ht="35.25" customHeight="1" thickBot="1">
      <c r="B40" s="70" t="s">
        <v>72</v>
      </c>
      <c r="C40" s="77" t="s">
        <v>74</v>
      </c>
      <c r="D40" s="52"/>
      <c r="E40" s="66">
        <v>900</v>
      </c>
      <c r="F40" s="4"/>
      <c r="G40" s="4"/>
      <c r="H40" s="4"/>
      <c r="I40" s="4"/>
    </row>
    <row r="41" spans="2:9" ht="34.5" customHeight="1" thickBot="1">
      <c r="B41" s="55" t="s">
        <v>73</v>
      </c>
      <c r="C41" s="75" t="s">
        <v>75</v>
      </c>
      <c r="D41" s="55">
        <v>204</v>
      </c>
      <c r="E41" s="66">
        <v>150</v>
      </c>
      <c r="F41" s="6">
        <v>38</v>
      </c>
      <c r="G41" s="6">
        <v>38</v>
      </c>
      <c r="H41" s="6">
        <v>38</v>
      </c>
      <c r="I41" s="23">
        <v>38</v>
      </c>
    </row>
    <row r="42" spans="2:9" ht="30" customHeight="1" thickBot="1">
      <c r="B42" s="53" t="s">
        <v>30</v>
      </c>
      <c r="C42" s="57" t="s">
        <v>16</v>
      </c>
      <c r="D42" s="53" t="e">
        <f>#REF!+#REF!+#REF!</f>
        <v>#REF!</v>
      </c>
      <c r="E42" s="64">
        <f>E43</f>
        <v>32635.8</v>
      </c>
      <c r="F42" s="4" t="e">
        <f>#REF!+#REF!</f>
        <v>#REF!</v>
      </c>
      <c r="G42" s="4" t="e">
        <f>#REF!+#REF!</f>
        <v>#REF!</v>
      </c>
      <c r="H42" s="4" t="e">
        <f>#REF!+#REF!</f>
        <v>#REF!</v>
      </c>
      <c r="I42" s="4" t="e">
        <f>#REF!+#REF!</f>
        <v>#REF!</v>
      </c>
    </row>
    <row r="43" spans="2:9" ht="93" customHeight="1" thickBot="1">
      <c r="B43" s="55" t="s">
        <v>86</v>
      </c>
      <c r="C43" s="58" t="s">
        <v>87</v>
      </c>
      <c r="D43" s="55"/>
      <c r="E43" s="66">
        <v>32635.8</v>
      </c>
      <c r="F43" s="4"/>
      <c r="G43" s="4"/>
      <c r="H43" s="4"/>
      <c r="I43" s="74"/>
    </row>
    <row r="44" spans="2:10" ht="21.75" customHeight="1" thickBot="1">
      <c r="B44" s="53" t="s">
        <v>35</v>
      </c>
      <c r="C44" s="57" t="s">
        <v>36</v>
      </c>
      <c r="D44" s="53" t="e">
        <f>#REF!</f>
        <v>#REF!</v>
      </c>
      <c r="E44" s="64">
        <f>E45+E46</f>
        <v>25</v>
      </c>
      <c r="F44" s="51" t="e">
        <f>#REF!</f>
        <v>#REF!</v>
      </c>
      <c r="G44" s="16" t="e">
        <f>#REF!</f>
        <v>#REF!</v>
      </c>
      <c r="H44" s="16" t="e">
        <f>#REF!</f>
        <v>#REF!</v>
      </c>
      <c r="I44" s="69" t="e">
        <f>#REF!</f>
        <v>#REF!</v>
      </c>
      <c r="J44" s="45"/>
    </row>
    <row r="45" spans="2:9" ht="46.5" customHeight="1" thickBot="1">
      <c r="B45" s="55" t="s">
        <v>76</v>
      </c>
      <c r="C45" s="78" t="s">
        <v>78</v>
      </c>
      <c r="D45" s="52"/>
      <c r="E45" s="66">
        <v>24</v>
      </c>
      <c r="F45" s="28"/>
      <c r="G45" s="28"/>
      <c r="H45" s="28"/>
      <c r="I45" s="28"/>
    </row>
    <row r="46" spans="2:9" ht="49.5" customHeight="1" thickBot="1">
      <c r="B46" s="55" t="s">
        <v>77</v>
      </c>
      <c r="C46" s="79" t="s">
        <v>79</v>
      </c>
      <c r="D46" s="55">
        <v>79</v>
      </c>
      <c r="E46" s="63">
        <v>1</v>
      </c>
      <c r="F46" s="6">
        <v>15</v>
      </c>
      <c r="G46" s="6">
        <v>15</v>
      </c>
      <c r="H46" s="6">
        <v>15</v>
      </c>
      <c r="I46" s="13">
        <v>15</v>
      </c>
    </row>
    <row r="47" spans="2:9" ht="21.75" customHeight="1" thickBot="1">
      <c r="B47" s="59" t="s">
        <v>31</v>
      </c>
      <c r="C47" s="61" t="s">
        <v>17</v>
      </c>
      <c r="D47" s="59" t="e">
        <f>#REF!+#REF!+D53+D57+#REF!</f>
        <v>#REF!</v>
      </c>
      <c r="E47" s="64">
        <f>E50+E56+E58+E48</f>
        <v>12915.5</v>
      </c>
      <c r="F47" s="26" t="e">
        <f>#REF!+F50+F56+#REF!</f>
        <v>#REF!</v>
      </c>
      <c r="G47" s="26" t="e">
        <f>#REF!+G50+G56+#REF!</f>
        <v>#REF!</v>
      </c>
      <c r="H47" s="26" t="e">
        <f>#REF!+H50+H56+#REF!</f>
        <v>#REF!</v>
      </c>
      <c r="I47" s="26" t="e">
        <f>#REF!+I50+I56+#REF!</f>
        <v>#REF!</v>
      </c>
    </row>
    <row r="48" spans="2:9" ht="33" customHeight="1" thickBot="1">
      <c r="B48" s="59" t="s">
        <v>98</v>
      </c>
      <c r="C48" s="57" t="s">
        <v>97</v>
      </c>
      <c r="D48" s="59"/>
      <c r="E48" s="64">
        <f>E49</f>
        <v>2514</v>
      </c>
      <c r="F48" s="99"/>
      <c r="G48" s="99"/>
      <c r="H48" s="99"/>
      <c r="I48" s="99"/>
    </row>
    <row r="49" spans="2:9" ht="33" customHeight="1" thickBot="1">
      <c r="B49" s="89" t="s">
        <v>99</v>
      </c>
      <c r="C49" s="90" t="s">
        <v>100</v>
      </c>
      <c r="D49" s="53"/>
      <c r="E49" s="63">
        <v>2514</v>
      </c>
      <c r="F49" s="99"/>
      <c r="G49" s="99"/>
      <c r="H49" s="99"/>
      <c r="I49" s="99"/>
    </row>
    <row r="50" spans="2:10" ht="32.25" customHeight="1" thickBot="1">
      <c r="B50" s="59" t="s">
        <v>101</v>
      </c>
      <c r="C50" s="57" t="s">
        <v>44</v>
      </c>
      <c r="D50" s="53"/>
      <c r="E50" s="67">
        <f>E51</f>
        <v>8796.8</v>
      </c>
      <c r="F50" s="36" t="e">
        <f>F51</f>
        <v>#REF!</v>
      </c>
      <c r="G50" s="20" t="e">
        <f>G51</f>
        <v>#REF!</v>
      </c>
      <c r="H50" s="20" t="e">
        <f>H51</f>
        <v>#REF!</v>
      </c>
      <c r="I50" s="40" t="e">
        <f>I51</f>
        <v>#REF!</v>
      </c>
      <c r="J50" s="45"/>
    </row>
    <row r="51" spans="2:10" s="31" customFormat="1" ht="20.25" customHeight="1">
      <c r="B51" s="52" t="s">
        <v>102</v>
      </c>
      <c r="C51" s="54" t="s">
        <v>91</v>
      </c>
      <c r="D51" s="52"/>
      <c r="E51" s="68">
        <f>E53+E54+E52+E55</f>
        <v>8796.8</v>
      </c>
      <c r="F51" s="37" t="e">
        <f>F53+#REF!</f>
        <v>#REF!</v>
      </c>
      <c r="G51" s="30" t="e">
        <f>G53+#REF!</f>
        <v>#REF!</v>
      </c>
      <c r="H51" s="30" t="e">
        <f>H53+#REF!</f>
        <v>#REF!</v>
      </c>
      <c r="I51" s="41" t="e">
        <f>I53+#REF!</f>
        <v>#REF!</v>
      </c>
      <c r="J51" s="46"/>
    </row>
    <row r="52" spans="2:10" s="31" customFormat="1" ht="106.5" customHeight="1">
      <c r="B52" s="55" t="s">
        <v>106</v>
      </c>
      <c r="C52" s="58" t="s">
        <v>105</v>
      </c>
      <c r="D52" s="52"/>
      <c r="E52" s="63">
        <v>1500</v>
      </c>
      <c r="F52" s="100"/>
      <c r="G52" s="101"/>
      <c r="H52" s="101"/>
      <c r="I52" s="102"/>
      <c r="J52" s="46"/>
    </row>
    <row r="53" spans="2:14" s="29" customFormat="1" ht="94.5" customHeight="1">
      <c r="B53" s="55" t="s">
        <v>103</v>
      </c>
      <c r="C53" s="58" t="s">
        <v>60</v>
      </c>
      <c r="D53" s="60">
        <v>153</v>
      </c>
      <c r="E53" s="63">
        <v>207</v>
      </c>
      <c r="F53" s="35">
        <v>211</v>
      </c>
      <c r="G53" s="33"/>
      <c r="H53" s="33"/>
      <c r="I53" s="42"/>
      <c r="J53" s="47"/>
      <c r="N53" s="32"/>
    </row>
    <row r="54" spans="2:14" s="29" customFormat="1" ht="75.75" customHeight="1">
      <c r="B54" s="94" t="s">
        <v>104</v>
      </c>
      <c r="C54" s="95" t="s">
        <v>93</v>
      </c>
      <c r="D54" s="60"/>
      <c r="E54" s="63">
        <v>2628.8</v>
      </c>
      <c r="F54" s="91"/>
      <c r="G54" s="92"/>
      <c r="H54" s="92"/>
      <c r="I54" s="93"/>
      <c r="J54" s="47"/>
      <c r="N54" s="32"/>
    </row>
    <row r="55" spans="2:14" s="29" customFormat="1" ht="46.5" customHeight="1">
      <c r="B55" s="94" t="s">
        <v>108</v>
      </c>
      <c r="C55" s="95" t="s">
        <v>107</v>
      </c>
      <c r="D55" s="60"/>
      <c r="E55" s="63">
        <v>4461</v>
      </c>
      <c r="F55" s="91"/>
      <c r="G55" s="92"/>
      <c r="H55" s="92"/>
      <c r="I55" s="93"/>
      <c r="J55" s="47"/>
      <c r="N55" s="32"/>
    </row>
    <row r="56" spans="2:10" ht="36" customHeight="1" thickBot="1">
      <c r="B56" s="59" t="s">
        <v>109</v>
      </c>
      <c r="C56" s="57" t="s">
        <v>51</v>
      </c>
      <c r="D56" s="59"/>
      <c r="E56" s="67">
        <f>E57</f>
        <v>202.7</v>
      </c>
      <c r="F56" s="38">
        <f>F57</f>
        <v>147</v>
      </c>
      <c r="G56" s="34">
        <f>G57</f>
        <v>0</v>
      </c>
      <c r="H56" s="34">
        <f>H57</f>
        <v>0</v>
      </c>
      <c r="I56" s="44">
        <f>I57</f>
        <v>0</v>
      </c>
      <c r="J56" s="45"/>
    </row>
    <row r="57" spans="2:10" ht="48.75" customHeight="1" thickBot="1">
      <c r="B57" s="55" t="s">
        <v>110</v>
      </c>
      <c r="C57" s="75" t="s">
        <v>80</v>
      </c>
      <c r="D57" s="55">
        <v>228</v>
      </c>
      <c r="E57" s="63">
        <v>202.7</v>
      </c>
      <c r="F57" s="39">
        <v>147</v>
      </c>
      <c r="G57" s="21">
        <v>0</v>
      </c>
      <c r="H57" s="21">
        <v>0</v>
      </c>
      <c r="I57" s="43">
        <f>J57+K57+L57+M57</f>
        <v>0</v>
      </c>
      <c r="J57" s="45"/>
    </row>
    <row r="58" spans="2:10" ht="24" customHeight="1">
      <c r="B58" s="53" t="s">
        <v>111</v>
      </c>
      <c r="C58" s="61" t="s">
        <v>94</v>
      </c>
      <c r="D58" s="55"/>
      <c r="E58" s="67">
        <f>E59</f>
        <v>1402</v>
      </c>
      <c r="F58" s="96"/>
      <c r="G58" s="96"/>
      <c r="H58" s="96"/>
      <c r="I58" s="97"/>
      <c r="J58" s="45"/>
    </row>
    <row r="59" spans="2:10" ht="36.75" customHeight="1">
      <c r="B59" s="55" t="s">
        <v>112</v>
      </c>
      <c r="C59" s="98" t="s">
        <v>95</v>
      </c>
      <c r="D59" s="55"/>
      <c r="E59" s="63">
        <v>1402</v>
      </c>
      <c r="F59" s="96"/>
      <c r="G59" s="96"/>
      <c r="H59" s="96"/>
      <c r="I59" s="97"/>
      <c r="J59" s="45"/>
    </row>
    <row r="60" spans="2:9" ht="12.75" customHeight="1">
      <c r="B60" s="104"/>
      <c r="C60" s="106" t="s">
        <v>18</v>
      </c>
      <c r="D60" s="105" t="e">
        <f aca="true" t="shared" si="7" ref="D60:I60">D47+D10</f>
        <v>#REF!</v>
      </c>
      <c r="E60" s="121">
        <f t="shared" si="7"/>
        <v>73000</v>
      </c>
      <c r="F60" s="122" t="e">
        <f t="shared" si="7"/>
        <v>#REF!</v>
      </c>
      <c r="G60" s="116" t="e">
        <f t="shared" si="7"/>
        <v>#REF!</v>
      </c>
      <c r="H60" s="116" t="e">
        <f t="shared" si="7"/>
        <v>#REF!</v>
      </c>
      <c r="I60" s="116" t="e">
        <f t="shared" si="7"/>
        <v>#REF!</v>
      </c>
    </row>
    <row r="61" spans="2:9" ht="13.5" customHeight="1" thickBot="1">
      <c r="B61" s="105"/>
      <c r="C61" s="107"/>
      <c r="D61" s="105"/>
      <c r="E61" s="121"/>
      <c r="F61" s="123"/>
      <c r="G61" s="117"/>
      <c r="H61" s="117"/>
      <c r="I61" s="117"/>
    </row>
    <row r="63" spans="5:9" ht="12.75">
      <c r="E63" s="17"/>
      <c r="F63" s="17"/>
      <c r="G63" s="17"/>
      <c r="H63" s="17"/>
      <c r="I63" s="17"/>
    </row>
  </sheetData>
  <sheetProtection/>
  <mergeCells count="25">
    <mergeCell ref="I60:I61"/>
    <mergeCell ref="I10:I12"/>
    <mergeCell ref="E60:E61"/>
    <mergeCell ref="F60:F61"/>
    <mergeCell ref="G60:G61"/>
    <mergeCell ref="H60:H61"/>
    <mergeCell ref="F10:F12"/>
    <mergeCell ref="G10:G12"/>
    <mergeCell ref="H10:H12"/>
    <mergeCell ref="E10:E12"/>
    <mergeCell ref="B7:B9"/>
    <mergeCell ref="C7:C9"/>
    <mergeCell ref="D7:D9"/>
    <mergeCell ref="C1:I1"/>
    <mergeCell ref="C2:I2"/>
    <mergeCell ref="C3:I3"/>
    <mergeCell ref="B6:I6"/>
    <mergeCell ref="E7:E9"/>
    <mergeCell ref="B5:E5"/>
    <mergeCell ref="B60:B61"/>
    <mergeCell ref="C60:C61"/>
    <mergeCell ref="D60:D61"/>
    <mergeCell ref="B10:B12"/>
    <mergeCell ref="C10:C12"/>
    <mergeCell ref="D10:D12"/>
  </mergeCells>
  <printOptions/>
  <pageMargins left="0.52" right="0.51" top="0.55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2018-12-21T05:42:23Z</cp:lastPrinted>
  <dcterms:created xsi:type="dcterms:W3CDTF">2003-04-01T12:03:41Z</dcterms:created>
  <dcterms:modified xsi:type="dcterms:W3CDTF">2018-12-21T05:42:27Z</dcterms:modified>
  <cp:category/>
  <cp:version/>
  <cp:contentType/>
  <cp:contentStatus/>
</cp:coreProperties>
</file>